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1. AQUISIÇÕES\ADC\2026\ADC 16197 Mão de Obra Terceirizada - SC 145070\2.1 - DOC ADICIONAIS, TERMO DE REFERENCIA e ANEXOS\"/>
    </mc:Choice>
  </mc:AlternateContent>
  <xr:revisionPtr revIDLastSave="0" documentId="13_ncr:1_{72F963E5-9138-43FB-A7D5-06F2B9A42E9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enário Único" sheetId="1" r:id="rId1"/>
    <sheet name="Resumo Geral Preços" sheetId="9" r:id="rId2"/>
    <sheet name="Referências" sheetId="8" r:id="rId3"/>
    <sheet name="CENARIO 3" sheetId="3" state="hidden" r:id="rId4"/>
    <sheet name="CENARIO 4" sheetId="4" state="hidden" r:id="rId5"/>
  </sheets>
  <definedNames>
    <definedName name="_xlnm._FilterDatabase" localSheetId="1" hidden="1">'Resumo Geral Preços'!$A$1:$E$73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0" i="1" l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X30" i="1"/>
  <c r="Y30" i="1"/>
  <c r="Z30" i="1"/>
  <c r="AA30" i="1"/>
  <c r="AB30" i="1"/>
  <c r="AC30" i="1"/>
  <c r="AD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X29" i="1"/>
  <c r="Y29" i="1"/>
  <c r="Z29" i="1"/>
  <c r="AA29" i="1"/>
  <c r="AB29" i="1"/>
  <c r="AC29" i="1"/>
  <c r="AD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X28" i="1"/>
  <c r="Y28" i="1"/>
  <c r="Z28" i="1"/>
  <c r="AA28" i="1"/>
  <c r="AB28" i="1"/>
  <c r="AC28" i="1"/>
  <c r="AD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E14" i="1"/>
  <c r="E13" i="1"/>
  <c r="E18" i="1"/>
  <c r="E17" i="1"/>
  <c r="E16" i="1"/>
  <c r="E15" i="1"/>
  <c r="E20" i="1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D24" i="8"/>
  <c r="E22" i="8"/>
  <c r="D22" i="8"/>
  <c r="E18" i="8"/>
  <c r="D18" i="8"/>
  <c r="E14" i="8"/>
  <c r="D14" i="8"/>
  <c r="E10" i="8"/>
  <c r="D10" i="8"/>
  <c r="E6" i="8"/>
  <c r="E24" i="8" s="1"/>
  <c r="D6" i="8"/>
  <c r="BW40" i="1" a="1"/>
  <c r="BW40" i="1" s="1"/>
  <c r="BV40" i="1" a="1"/>
  <c r="BV40" i="1" s="1"/>
  <c r="BU40" i="1" a="1"/>
  <c r="BU40" i="1" s="1"/>
  <c r="BT40" i="1" a="1"/>
  <c r="BT40" i="1" s="1"/>
  <c r="BS40" i="1" a="1"/>
  <c r="BS40" i="1" s="1"/>
  <c r="BR40" i="1" a="1"/>
  <c r="BR40" i="1" s="1"/>
  <c r="BQ40" i="1" a="1"/>
  <c r="BQ40" i="1" s="1"/>
  <c r="BP40" i="1" a="1"/>
  <c r="BP40" i="1" s="1"/>
  <c r="BO40" i="1" a="1"/>
  <c r="BO40" i="1" s="1"/>
  <c r="BN40" i="1" a="1"/>
  <c r="BN40" i="1" s="1"/>
  <c r="BM40" i="1" a="1"/>
  <c r="BM40" i="1" s="1"/>
  <c r="BL40" i="1" a="1"/>
  <c r="BL40" i="1" s="1"/>
  <c r="BK40" i="1" a="1"/>
  <c r="BK40" i="1" s="1"/>
  <c r="BJ40" i="1" a="1"/>
  <c r="BJ40" i="1" s="1"/>
  <c r="BI40" i="1" a="1"/>
  <c r="BI40" i="1" s="1"/>
  <c r="BH40" i="1" a="1"/>
  <c r="BH40" i="1" s="1"/>
  <c r="BG40" i="1" a="1"/>
  <c r="BG40" i="1" s="1"/>
  <c r="BF40" i="1" a="1"/>
  <c r="BF40" i="1" s="1"/>
  <c r="BE40" i="1" a="1"/>
  <c r="BE40" i="1" s="1"/>
  <c r="BD40" i="1" a="1"/>
  <c r="BD40" i="1" s="1"/>
  <c r="BC40" i="1" a="1"/>
  <c r="BC40" i="1" s="1"/>
  <c r="BB40" i="1" a="1"/>
  <c r="BB40" i="1" s="1"/>
  <c r="BA40" i="1" a="1"/>
  <c r="BA40" i="1" s="1"/>
  <c r="AZ40" i="1" a="1"/>
  <c r="AZ40" i="1" s="1"/>
  <c r="AY40" i="1" a="1"/>
  <c r="AY40" i="1" s="1"/>
  <c r="AX40" i="1" a="1"/>
  <c r="AX40" i="1" s="1"/>
  <c r="AW40" i="1" a="1"/>
  <c r="AW40" i="1" s="1"/>
  <c r="AV40" i="1" a="1"/>
  <c r="AV40" i="1" s="1"/>
  <c r="AU40" i="1" a="1"/>
  <c r="AU40" i="1" s="1"/>
  <c r="AT40" i="1" a="1"/>
  <c r="AT40" i="1" s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A40" i="1" a="1"/>
  <c r="AA40" i="1" s="1"/>
  <c r="Z40" i="1" a="1"/>
  <c r="Z40" i="1" s="1"/>
  <c r="Y40" i="1" a="1"/>
  <c r="Y40" i="1" s="1"/>
  <c r="X40" i="1" a="1"/>
  <c r="X40" i="1" s="1"/>
  <c r="W40" i="1" a="1"/>
  <c r="W40" i="1" s="1"/>
  <c r="V40" i="1" a="1"/>
  <c r="V40" i="1" s="1"/>
  <c r="U40" i="1" a="1"/>
  <c r="U40" i="1" s="1"/>
  <c r="T40" i="1" a="1"/>
  <c r="T40" i="1" s="1"/>
  <c r="S40" i="1" a="1"/>
  <c r="S40" i="1" s="1"/>
  <c r="R40" i="1" a="1"/>
  <c r="R40" i="1" s="1"/>
  <c r="Q40" i="1" a="1"/>
  <c r="Q40" i="1" s="1"/>
  <c r="P40" i="1" a="1"/>
  <c r="P40" i="1" s="1"/>
  <c r="O40" i="1" a="1"/>
  <c r="O40" i="1" s="1"/>
  <c r="N40" i="1" a="1"/>
  <c r="N40" i="1" s="1"/>
  <c r="M40" i="1" a="1"/>
  <c r="M40" i="1" s="1"/>
  <c r="L40" i="1" a="1"/>
  <c r="L40" i="1" s="1"/>
  <c r="K40" i="1" a="1"/>
  <c r="K40" i="1" s="1"/>
  <c r="J40" i="1" a="1"/>
  <c r="J40" i="1" s="1"/>
  <c r="I40" i="1" a="1"/>
  <c r="I40" i="1" s="1"/>
  <c r="H40" i="1" a="1"/>
  <c r="H40" i="1" s="1"/>
  <c r="G40" i="1" a="1"/>
  <c r="G40" i="1" s="1"/>
  <c r="F40" i="1" a="1"/>
  <c r="F40" i="1" s="1"/>
  <c r="E40" i="1" a="1"/>
  <c r="E40" i="1" s="1"/>
  <c r="BW39" i="1" a="1"/>
  <c r="BW39" i="1" s="1"/>
  <c r="BV39" i="1" a="1"/>
  <c r="BV39" i="1" s="1"/>
  <c r="BU39" i="1" a="1"/>
  <c r="BU39" i="1" s="1"/>
  <c r="BT39" i="1" a="1"/>
  <c r="BT39" i="1" s="1"/>
  <c r="BS39" i="1" a="1"/>
  <c r="BS39" i="1" s="1"/>
  <c r="BR39" i="1" a="1"/>
  <c r="BR39" i="1" s="1"/>
  <c r="BQ39" i="1" a="1"/>
  <c r="BQ39" i="1" s="1"/>
  <c r="BP39" i="1" a="1"/>
  <c r="BP39" i="1" s="1"/>
  <c r="BO39" i="1" a="1"/>
  <c r="BO39" i="1" s="1"/>
  <c r="BN39" i="1" a="1"/>
  <c r="BN39" i="1" s="1"/>
  <c r="BM39" i="1" a="1"/>
  <c r="BM39" i="1" s="1"/>
  <c r="BL39" i="1" a="1"/>
  <c r="BL39" i="1" s="1"/>
  <c r="BK39" i="1" a="1"/>
  <c r="BK39" i="1" s="1"/>
  <c r="BJ39" i="1" a="1"/>
  <c r="BJ39" i="1" s="1"/>
  <c r="BI39" i="1" a="1"/>
  <c r="BI39" i="1" s="1"/>
  <c r="BH39" i="1" a="1"/>
  <c r="BH39" i="1" s="1"/>
  <c r="BG39" i="1" a="1"/>
  <c r="BG39" i="1" s="1"/>
  <c r="BF39" i="1" a="1"/>
  <c r="BF39" i="1" s="1"/>
  <c r="BE39" i="1" a="1"/>
  <c r="BE39" i="1" s="1"/>
  <c r="BD39" i="1" a="1"/>
  <c r="BD39" i="1" s="1"/>
  <c r="BC39" i="1" a="1"/>
  <c r="BC39" i="1" s="1"/>
  <c r="BB39" i="1" a="1"/>
  <c r="BB39" i="1" s="1"/>
  <c r="BA39" i="1" a="1"/>
  <c r="BA39" i="1" s="1"/>
  <c r="AZ39" i="1" a="1"/>
  <c r="AZ39" i="1" s="1"/>
  <c r="AY39" i="1" a="1"/>
  <c r="AY39" i="1" s="1"/>
  <c r="AX39" i="1" a="1"/>
  <c r="AX39" i="1" s="1"/>
  <c r="AW39" i="1" a="1"/>
  <c r="AW39" i="1" s="1"/>
  <c r="AV39" i="1" a="1"/>
  <c r="AV39" i="1" s="1"/>
  <c r="AU39" i="1" a="1"/>
  <c r="AU39" i="1" s="1"/>
  <c r="AT39" i="1" a="1"/>
  <c r="AT39" i="1" s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A39" i="1" a="1"/>
  <c r="AA39" i="1" s="1"/>
  <c r="Z39" i="1" a="1"/>
  <c r="Z39" i="1" s="1"/>
  <c r="Y39" i="1" a="1"/>
  <c r="Y39" i="1" s="1"/>
  <c r="X39" i="1" a="1"/>
  <c r="X39" i="1" s="1"/>
  <c r="W39" i="1" a="1"/>
  <c r="W39" i="1" s="1"/>
  <c r="V39" i="1" a="1"/>
  <c r="V39" i="1" s="1"/>
  <c r="U39" i="1" a="1"/>
  <c r="U39" i="1" s="1"/>
  <c r="T39" i="1" a="1"/>
  <c r="T39" i="1" s="1"/>
  <c r="S39" i="1" a="1"/>
  <c r="S39" i="1" s="1"/>
  <c r="R39" i="1" a="1"/>
  <c r="R39" i="1" s="1"/>
  <c r="Q39" i="1" a="1"/>
  <c r="Q39" i="1" s="1"/>
  <c r="P39" i="1" a="1"/>
  <c r="P39" i="1" s="1"/>
  <c r="O39" i="1" a="1"/>
  <c r="O39" i="1" s="1"/>
  <c r="N39" i="1" a="1"/>
  <c r="N39" i="1" s="1"/>
  <c r="M39" i="1" a="1"/>
  <c r="M39" i="1" s="1"/>
  <c r="L39" i="1" a="1"/>
  <c r="L39" i="1" s="1"/>
  <c r="K39" i="1" a="1"/>
  <c r="K39" i="1" s="1"/>
  <c r="J39" i="1" a="1"/>
  <c r="J39" i="1" s="1"/>
  <c r="I39" i="1" a="1"/>
  <c r="I39" i="1" s="1"/>
  <c r="H39" i="1" a="1"/>
  <c r="H39" i="1" s="1"/>
  <c r="G39" i="1" a="1"/>
  <c r="G39" i="1" s="1"/>
  <c r="F39" i="1" a="1"/>
  <c r="F39" i="1" s="1"/>
  <c r="E39" i="1" a="1"/>
  <c r="E39" i="1" s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D27" i="1"/>
  <c r="AC27" i="1"/>
  <c r="AB27" i="1"/>
  <c r="AA27" i="1"/>
  <c r="Z27" i="1"/>
  <c r="Y27" i="1"/>
  <c r="X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D26" i="1"/>
  <c r="AC26" i="1"/>
  <c r="AB26" i="1"/>
  <c r="AA26" i="1"/>
  <c r="Z26" i="1"/>
  <c r="Y26" i="1"/>
  <c r="X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D25" i="1"/>
  <c r="AC25" i="1"/>
  <c r="AB25" i="1"/>
  <c r="AA25" i="1"/>
  <c r="Z25" i="1"/>
  <c r="Y25" i="1"/>
  <c r="X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D24" i="1"/>
  <c r="AC24" i="1"/>
  <c r="AB24" i="1"/>
  <c r="AA24" i="1"/>
  <c r="Z24" i="1"/>
  <c r="Y24" i="1"/>
  <c r="X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D23" i="1"/>
  <c r="AC23" i="1"/>
  <c r="AB23" i="1"/>
  <c r="AA23" i="1"/>
  <c r="Z23" i="1"/>
  <c r="Y23" i="1"/>
  <c r="X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D22" i="1"/>
  <c r="AC22" i="1"/>
  <c r="AB22" i="1"/>
  <c r="AA22" i="1"/>
  <c r="Z22" i="1"/>
  <c r="Y22" i="1"/>
  <c r="X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D21" i="1"/>
  <c r="AC21" i="1"/>
  <c r="AB21" i="1"/>
  <c r="AA21" i="1"/>
  <c r="Z21" i="1"/>
  <c r="Y21" i="1"/>
  <c r="X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D20" i="1"/>
  <c r="AC20" i="1"/>
  <c r="AB20" i="1"/>
  <c r="AA20" i="1"/>
  <c r="Z20" i="1"/>
  <c r="Y20" i="1"/>
  <c r="X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D19" i="1"/>
  <c r="AC19" i="1"/>
  <c r="AB19" i="1"/>
  <c r="AA19" i="1"/>
  <c r="Z19" i="1"/>
  <c r="Y19" i="1"/>
  <c r="X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D18" i="1"/>
  <c r="AC18" i="1"/>
  <c r="AB18" i="1"/>
  <c r="AA18" i="1"/>
  <c r="Z18" i="1"/>
  <c r="Y18" i="1"/>
  <c r="X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D17" i="1"/>
  <c r="AC17" i="1"/>
  <c r="AB17" i="1"/>
  <c r="AA17" i="1"/>
  <c r="Z17" i="1"/>
  <c r="Y17" i="1"/>
  <c r="X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D16" i="1"/>
  <c r="AC16" i="1"/>
  <c r="AB16" i="1"/>
  <c r="AA16" i="1"/>
  <c r="Z16" i="1"/>
  <c r="Y16" i="1"/>
  <c r="X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D15" i="1"/>
  <c r="AC15" i="1"/>
  <c r="AB15" i="1"/>
  <c r="AA15" i="1"/>
  <c r="Z15" i="1"/>
  <c r="Y15" i="1"/>
  <c r="X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D14" i="1"/>
  <c r="AC14" i="1"/>
  <c r="AB14" i="1"/>
  <c r="AA14" i="1"/>
  <c r="Z14" i="1"/>
  <c r="Y14" i="1"/>
  <c r="X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33" i="1" l="1"/>
  <c r="E37" i="1" s="1"/>
  <c r="H33" i="1"/>
  <c r="P33" i="1"/>
  <c r="P37" i="1" s="1"/>
  <c r="P41" i="1" s="1"/>
  <c r="P46" i="1" s="1"/>
  <c r="P47" i="1" s="1"/>
  <c r="D13" i="9" s="1"/>
  <c r="E13" i="9" s="1"/>
  <c r="X33" i="1"/>
  <c r="X37" i="1" s="1"/>
  <c r="X41" i="1" s="1"/>
  <c r="X46" i="1" s="1"/>
  <c r="X45" i="1" s="1"/>
  <c r="AF33" i="1"/>
  <c r="AF37" i="1" s="1"/>
  <c r="AF41" i="1" s="1"/>
  <c r="AF46" i="1" s="1"/>
  <c r="AF43" i="1" s="1"/>
  <c r="AN33" i="1"/>
  <c r="AN37" i="1" s="1"/>
  <c r="AN41" i="1" s="1"/>
  <c r="AN46" i="1" s="1"/>
  <c r="AN47" i="1" s="1"/>
  <c r="D37" i="9" s="1"/>
  <c r="E37" i="9" s="1"/>
  <c r="AV33" i="1"/>
  <c r="AV37" i="1" s="1"/>
  <c r="AV41" i="1" s="1"/>
  <c r="AV46" i="1" s="1"/>
  <c r="AV43" i="1" s="1"/>
  <c r="BD33" i="1"/>
  <c r="BD37" i="1" s="1"/>
  <c r="BD41" i="1" s="1"/>
  <c r="BD46" i="1" s="1"/>
  <c r="BD43" i="1" s="1"/>
  <c r="BL33" i="1"/>
  <c r="BL37" i="1" s="1"/>
  <c r="BL41" i="1" s="1"/>
  <c r="BL46" i="1" s="1"/>
  <c r="BL47" i="1" s="1"/>
  <c r="D61" i="9" s="1"/>
  <c r="E61" i="9" s="1"/>
  <c r="BT33" i="1"/>
  <c r="BT37" i="1" s="1"/>
  <c r="BT41" i="1" s="1"/>
  <c r="BT46" i="1" s="1"/>
  <c r="I33" i="1"/>
  <c r="I37" i="1" s="1"/>
  <c r="I41" i="1" s="1"/>
  <c r="I46" i="1" s="1"/>
  <c r="I45" i="1" s="1"/>
  <c r="Q33" i="1"/>
  <c r="Q37" i="1" s="1"/>
  <c r="Q41" i="1" s="1"/>
  <c r="Q46" i="1" s="1"/>
  <c r="Y33" i="1"/>
  <c r="Y37" i="1" s="1"/>
  <c r="Y41" i="1" s="1"/>
  <c r="Y46" i="1" s="1"/>
  <c r="Y43" i="1" s="1"/>
  <c r="AG33" i="1"/>
  <c r="AG37" i="1" s="1"/>
  <c r="AG41" i="1" s="1"/>
  <c r="AG46" i="1" s="1"/>
  <c r="AG44" i="1" s="1"/>
  <c r="AO33" i="1"/>
  <c r="AO37" i="1" s="1"/>
  <c r="AO41" i="1" s="1"/>
  <c r="AO46" i="1" s="1"/>
  <c r="AO44" i="1" s="1"/>
  <c r="AW33" i="1"/>
  <c r="AW37" i="1" s="1"/>
  <c r="AW41" i="1" s="1"/>
  <c r="AW46" i="1" s="1"/>
  <c r="BE33" i="1"/>
  <c r="BE37" i="1" s="1"/>
  <c r="BE41" i="1" s="1"/>
  <c r="BE46" i="1" s="1"/>
  <c r="BE45" i="1" s="1"/>
  <c r="BM33" i="1"/>
  <c r="BM37" i="1" s="1"/>
  <c r="BM41" i="1" s="1"/>
  <c r="BM46" i="1" s="1"/>
  <c r="BU33" i="1"/>
  <c r="BU37" i="1" s="1"/>
  <c r="BU41" i="1" s="1"/>
  <c r="BU46" i="1" s="1"/>
  <c r="BU45" i="1" s="1"/>
  <c r="AA33" i="1"/>
  <c r="AA37" i="1" s="1"/>
  <c r="AA41" i="1" s="1"/>
  <c r="AA46" i="1" s="1"/>
  <c r="AH33" i="1"/>
  <c r="AH37" i="1" s="1"/>
  <c r="AH41" i="1" s="1"/>
  <c r="AH46" i="1" s="1"/>
  <c r="BI33" i="1"/>
  <c r="BI37" i="1" s="1"/>
  <c r="BI41" i="1" s="1"/>
  <c r="BI46" i="1" s="1"/>
  <c r="R33" i="1"/>
  <c r="R37" i="1" s="1"/>
  <c r="R41" i="1" s="1"/>
  <c r="R46" i="1" s="1"/>
  <c r="R43" i="1" s="1"/>
  <c r="BN33" i="1"/>
  <c r="BN37" i="1" s="1"/>
  <c r="BN41" i="1" s="1"/>
  <c r="BN46" i="1" s="1"/>
  <c r="AK33" i="1"/>
  <c r="AK37" i="1" s="1"/>
  <c r="AK41" i="1" s="1"/>
  <c r="AK46" i="1" s="1"/>
  <c r="AK45" i="1" s="1"/>
  <c r="BH33" i="1"/>
  <c r="BH37" i="1" s="1"/>
  <c r="BH41" i="1" s="1"/>
  <c r="BH46" i="1" s="1"/>
  <c r="Z33" i="1"/>
  <c r="Z37" i="1" s="1"/>
  <c r="Z41" i="1" s="1"/>
  <c r="Z46" i="1" s="1"/>
  <c r="BF33" i="1"/>
  <c r="BF37" i="1" s="1"/>
  <c r="BF41" i="1" s="1"/>
  <c r="BF46" i="1" s="1"/>
  <c r="BQ33" i="1"/>
  <c r="BQ37" i="1" s="1"/>
  <c r="BQ41" i="1" s="1"/>
  <c r="BQ46" i="1" s="1"/>
  <c r="BQ43" i="1" s="1"/>
  <c r="AB33" i="1"/>
  <c r="AB37" i="1" s="1"/>
  <c r="AB41" i="1" s="1"/>
  <c r="AB46" i="1" s="1"/>
  <c r="AB47" i="1" s="1"/>
  <c r="D25" i="9" s="1"/>
  <c r="E25" i="9" s="1"/>
  <c r="AZ33" i="1"/>
  <c r="AZ37" i="1" s="1"/>
  <c r="AZ41" i="1" s="1"/>
  <c r="AZ46" i="1" s="1"/>
  <c r="AZ44" i="1" s="1"/>
  <c r="M33" i="1"/>
  <c r="M37" i="1" s="1"/>
  <c r="M41" i="1" s="1"/>
  <c r="M46" i="1" s="1"/>
  <c r="E41" i="1"/>
  <c r="E46" i="1" s="1"/>
  <c r="E47" i="1" s="1"/>
  <c r="D2" i="9" s="1"/>
  <c r="E2" i="9" s="1"/>
  <c r="AX33" i="1"/>
  <c r="AX37" i="1" s="1"/>
  <c r="AX41" i="1" s="1"/>
  <c r="AX46" i="1" s="1"/>
  <c r="AX47" i="1" s="1"/>
  <c r="D47" i="9" s="1"/>
  <c r="E47" i="9" s="1"/>
  <c r="AS33" i="1"/>
  <c r="AS37" i="1" s="1"/>
  <c r="AS41" i="1" s="1"/>
  <c r="AS46" i="1" s="1"/>
  <c r="AS43" i="1" s="1"/>
  <c r="AC33" i="1"/>
  <c r="AC37" i="1" s="1"/>
  <c r="AC41" i="1" s="1"/>
  <c r="AC46" i="1" s="1"/>
  <c r="AC44" i="1" s="1"/>
  <c r="AR33" i="1"/>
  <c r="AR37" i="1" s="1"/>
  <c r="AR41" i="1" s="1"/>
  <c r="AR46" i="1" s="1"/>
  <c r="AR47" i="1" s="1"/>
  <c r="D41" i="9" s="1"/>
  <c r="E41" i="9" s="1"/>
  <c r="F33" i="1"/>
  <c r="F37" i="1" s="1"/>
  <c r="F41" i="1" s="1"/>
  <c r="F46" i="1" s="1"/>
  <c r="F44" i="1" s="1"/>
  <c r="AD33" i="1"/>
  <c r="AD37" i="1" s="1"/>
  <c r="AD41" i="1" s="1"/>
  <c r="AD46" i="1" s="1"/>
  <c r="BR33" i="1"/>
  <c r="BR37" i="1" s="1"/>
  <c r="BR41" i="1" s="1"/>
  <c r="BR46" i="1" s="1"/>
  <c r="BR43" i="1" s="1"/>
  <c r="J33" i="1"/>
  <c r="J37" i="1" s="1"/>
  <c r="J41" i="1" s="1"/>
  <c r="J46" i="1" s="1"/>
  <c r="J47" i="1" s="1"/>
  <c r="D7" i="9" s="1"/>
  <c r="E7" i="9" s="1"/>
  <c r="AP33" i="1"/>
  <c r="AP37" i="1" s="1"/>
  <c r="AP41" i="1" s="1"/>
  <c r="AP46" i="1" s="1"/>
  <c r="BV33" i="1"/>
  <c r="BV37" i="1" s="1"/>
  <c r="BV41" i="1" s="1"/>
  <c r="BV46" i="1" s="1"/>
  <c r="BV47" i="1" s="1"/>
  <c r="D71" i="9" s="1"/>
  <c r="E71" i="9" s="1"/>
  <c r="BA33" i="1"/>
  <c r="BA37" i="1" s="1"/>
  <c r="BA41" i="1" s="1"/>
  <c r="BA46" i="1" s="1"/>
  <c r="L33" i="1"/>
  <c r="L37" i="1" s="1"/>
  <c r="L41" i="1" s="1"/>
  <c r="L46" i="1" s="1"/>
  <c r="L43" i="1" s="1"/>
  <c r="T33" i="1"/>
  <c r="T37" i="1" s="1"/>
  <c r="T41" i="1" s="1"/>
  <c r="T46" i="1" s="1"/>
  <c r="T47" i="1" s="1"/>
  <c r="D17" i="9" s="1"/>
  <c r="E17" i="9" s="1"/>
  <c r="AJ33" i="1"/>
  <c r="AJ37" i="1" s="1"/>
  <c r="AJ41" i="1" s="1"/>
  <c r="AJ46" i="1" s="1"/>
  <c r="BP33" i="1"/>
  <c r="BP37" i="1" s="1"/>
  <c r="BP41" i="1" s="1"/>
  <c r="BP46" i="1" s="1"/>
  <c r="U33" i="1"/>
  <c r="U37" i="1" s="1"/>
  <c r="U41" i="1" s="1"/>
  <c r="U46" i="1" s="1"/>
  <c r="N33" i="1"/>
  <c r="N37" i="1" s="1"/>
  <c r="N41" i="1" s="1"/>
  <c r="N46" i="1" s="1"/>
  <c r="N44" i="1" s="1"/>
  <c r="V33" i="1"/>
  <c r="V37" i="1" s="1"/>
  <c r="V41" i="1" s="1"/>
  <c r="V46" i="1" s="1"/>
  <c r="V44" i="1" s="1"/>
  <c r="AL33" i="1"/>
  <c r="AL37" i="1" s="1"/>
  <c r="AL41" i="1" s="1"/>
  <c r="AL46" i="1" s="1"/>
  <c r="AT33" i="1"/>
  <c r="AT37" i="1" s="1"/>
  <c r="AT41" i="1" s="1"/>
  <c r="AT46" i="1" s="1"/>
  <c r="AT43" i="1" s="1"/>
  <c r="BB33" i="1"/>
  <c r="BB37" i="1" s="1"/>
  <c r="BB41" i="1" s="1"/>
  <c r="BB46" i="1" s="1"/>
  <c r="BJ33" i="1"/>
  <c r="BJ37" i="1" s="1"/>
  <c r="BJ41" i="1" s="1"/>
  <c r="BJ46" i="1" s="1"/>
  <c r="AM33" i="1"/>
  <c r="AM37" i="1" s="1"/>
  <c r="AM41" i="1" s="1"/>
  <c r="AM46" i="1" s="1"/>
  <c r="BK33" i="1"/>
  <c r="BK37" i="1" s="1"/>
  <c r="BK41" i="1" s="1"/>
  <c r="BK46" i="1" s="1"/>
  <c r="BK47" i="1" s="1"/>
  <c r="D60" i="9" s="1"/>
  <c r="E60" i="9" s="1"/>
  <c r="K33" i="1"/>
  <c r="K37" i="1" s="1"/>
  <c r="K41" i="1" s="1"/>
  <c r="K46" i="1" s="1"/>
  <c r="S33" i="1"/>
  <c r="S37" i="1" s="1"/>
  <c r="S41" i="1" s="1"/>
  <c r="S46" i="1" s="1"/>
  <c r="S43" i="1" s="1"/>
  <c r="AI33" i="1"/>
  <c r="AI37" i="1" s="1"/>
  <c r="AI41" i="1" s="1"/>
  <c r="AI46" i="1" s="1"/>
  <c r="AI47" i="1" s="1"/>
  <c r="D32" i="9" s="1"/>
  <c r="E32" i="9" s="1"/>
  <c r="AQ33" i="1"/>
  <c r="AQ37" i="1" s="1"/>
  <c r="AQ41" i="1" s="1"/>
  <c r="AQ46" i="1" s="1"/>
  <c r="AY33" i="1"/>
  <c r="AY37" i="1" s="1"/>
  <c r="AY41" i="1" s="1"/>
  <c r="AY46" i="1" s="1"/>
  <c r="AY45" i="1" s="1"/>
  <c r="BG33" i="1"/>
  <c r="BG37" i="1" s="1"/>
  <c r="BG41" i="1" s="1"/>
  <c r="BG46" i="1" s="1"/>
  <c r="BO33" i="1"/>
  <c r="BO37" i="1" s="1"/>
  <c r="BO41" i="1" s="1"/>
  <c r="BO46" i="1" s="1"/>
  <c r="BW33" i="1"/>
  <c r="BW37" i="1" s="1"/>
  <c r="BW41" i="1" s="1"/>
  <c r="BW46" i="1" s="1"/>
  <c r="BW44" i="1" s="1"/>
  <c r="H37" i="1"/>
  <c r="H41" i="1" s="1"/>
  <c r="H46" i="1" s="1"/>
  <c r="H45" i="1" s="1"/>
  <c r="BS33" i="1"/>
  <c r="BS37" i="1" s="1"/>
  <c r="BS41" i="1" s="1"/>
  <c r="BS46" i="1" s="1"/>
  <c r="BC33" i="1"/>
  <c r="BC37" i="1" s="1"/>
  <c r="BC41" i="1" s="1"/>
  <c r="BC46" i="1" s="1"/>
  <c r="AU33" i="1"/>
  <c r="AU37" i="1" s="1"/>
  <c r="AU41" i="1" s="1"/>
  <c r="AU46" i="1" s="1"/>
  <c r="O33" i="1"/>
  <c r="O37" i="1" s="1"/>
  <c r="O41" i="1" s="1"/>
  <c r="O46" i="1" s="1"/>
  <c r="G33" i="1"/>
  <c r="G37" i="1" s="1"/>
  <c r="G41" i="1" s="1"/>
  <c r="G46" i="1" s="1"/>
  <c r="W14" i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AE14" i="1"/>
  <c r="AE15" i="1" s="1"/>
  <c r="AE16" i="1" s="1"/>
  <c r="AE17" i="1" s="1"/>
  <c r="AE18" i="1" s="1"/>
  <c r="AE19" i="1" s="1"/>
  <c r="AE20" i="1" s="1"/>
  <c r="AE21" i="1" s="1"/>
  <c r="AE22" i="1" s="1"/>
  <c r="AE23" i="1" s="1"/>
  <c r="AE24" i="1" s="1"/>
  <c r="AE25" i="1" s="1"/>
  <c r="AE26" i="1" s="1"/>
  <c r="AE27" i="1" s="1"/>
  <c r="BU47" i="1" l="1"/>
  <c r="D70" i="9" s="1"/>
  <c r="E70" i="9" s="1"/>
  <c r="BU43" i="1"/>
  <c r="BU44" i="1"/>
  <c r="AQ44" i="1"/>
  <c r="AQ43" i="1"/>
  <c r="AQ45" i="1"/>
  <c r="AH47" i="1"/>
  <c r="D31" i="9" s="1"/>
  <c r="E31" i="9" s="1"/>
  <c r="AH45" i="1"/>
  <c r="Z44" i="1"/>
  <c r="Z45" i="1"/>
  <c r="Z47" i="1"/>
  <c r="D23" i="9" s="1"/>
  <c r="E23" i="9" s="1"/>
  <c r="Z43" i="1"/>
  <c r="H44" i="1"/>
  <c r="H47" i="1"/>
  <c r="D5" i="9" s="1"/>
  <c r="E5" i="9" s="1"/>
  <c r="BV43" i="1"/>
  <c r="AR44" i="1"/>
  <c r="H43" i="1"/>
  <c r="BQ45" i="1"/>
  <c r="AR43" i="1"/>
  <c r="BQ44" i="1"/>
  <c r="AQ47" i="1"/>
  <c r="D40" i="9" s="1"/>
  <c r="E40" i="9" s="1"/>
  <c r="BQ47" i="1"/>
  <c r="D66" i="9" s="1"/>
  <c r="E66" i="9" s="1"/>
  <c r="AD47" i="1"/>
  <c r="D27" i="9" s="1"/>
  <c r="E27" i="9" s="1"/>
  <c r="AD43" i="1"/>
  <c r="AD44" i="1"/>
  <c r="AD45" i="1"/>
  <c r="BB44" i="1"/>
  <c r="BB43" i="1"/>
  <c r="BB45" i="1"/>
  <c r="BB47" i="1"/>
  <c r="D51" i="9" s="1"/>
  <c r="E51" i="9" s="1"/>
  <c r="AR45" i="1"/>
  <c r="AZ47" i="1"/>
  <c r="D49" i="9" s="1"/>
  <c r="E49" i="9" s="1"/>
  <c r="BT44" i="1"/>
  <c r="BT47" i="1"/>
  <c r="D69" i="9" s="1"/>
  <c r="E69" i="9" s="1"/>
  <c r="BM45" i="1"/>
  <c r="BM47" i="1"/>
  <c r="D62" i="9" s="1"/>
  <c r="E62" i="9" s="1"/>
  <c r="BM44" i="1"/>
  <c r="BM43" i="1"/>
  <c r="U47" i="1"/>
  <c r="D18" i="9" s="1"/>
  <c r="E18" i="9" s="1"/>
  <c r="U45" i="1"/>
  <c r="BS47" i="1"/>
  <c r="BS43" i="1"/>
  <c r="BS44" i="1"/>
  <c r="BS45" i="1"/>
  <c r="K44" i="1"/>
  <c r="K47" i="1"/>
  <c r="D8" i="9" s="1"/>
  <c r="E8" i="9" s="1"/>
  <c r="K45" i="1"/>
  <c r="BF44" i="1"/>
  <c r="BF43" i="1"/>
  <c r="BF45" i="1"/>
  <c r="BF47" i="1"/>
  <c r="D55" i="9" s="1"/>
  <c r="E55" i="9" s="1"/>
  <c r="AA45" i="1"/>
  <c r="AA44" i="1"/>
  <c r="BV44" i="1"/>
  <c r="F43" i="1"/>
  <c r="T45" i="1"/>
  <c r="F47" i="1"/>
  <c r="D3" i="9" s="1"/>
  <c r="E3" i="9" s="1"/>
  <c r="T43" i="1"/>
  <c r="AP43" i="1"/>
  <c r="AP44" i="1"/>
  <c r="M43" i="1"/>
  <c r="M45" i="1"/>
  <c r="BN45" i="1"/>
  <c r="BN47" i="1"/>
  <c r="D63" i="9" s="1"/>
  <c r="E63" i="9" s="1"/>
  <c r="BN43" i="1"/>
  <c r="BN44" i="1"/>
  <c r="AW43" i="1"/>
  <c r="AW45" i="1"/>
  <c r="AW47" i="1"/>
  <c r="D46" i="9" s="1"/>
  <c r="E46" i="9" s="1"/>
  <c r="AW44" i="1"/>
  <c r="AM43" i="1"/>
  <c r="AM45" i="1"/>
  <c r="AM47" i="1"/>
  <c r="D36" i="9" s="1"/>
  <c r="E36" i="9" s="1"/>
  <c r="AM44" i="1"/>
  <c r="BP47" i="1"/>
  <c r="D65" i="9" s="1"/>
  <c r="E65" i="9" s="1"/>
  <c r="BP43" i="1"/>
  <c r="AK43" i="1"/>
  <c r="AX44" i="1"/>
  <c r="P45" i="1"/>
  <c r="P43" i="1"/>
  <c r="AX45" i="1"/>
  <c r="BE43" i="1"/>
  <c r="P44" i="1"/>
  <c r="AX43" i="1"/>
  <c r="AU47" i="1"/>
  <c r="D44" i="9" s="1"/>
  <c r="E44" i="9" s="1"/>
  <c r="AU44" i="1"/>
  <c r="AU43" i="1"/>
  <c r="AU45" i="1"/>
  <c r="BC47" i="1"/>
  <c r="D52" i="9" s="1"/>
  <c r="E52" i="9" s="1"/>
  <c r="BC44" i="1"/>
  <c r="BC43" i="1"/>
  <c r="BC45" i="1"/>
  <c r="G43" i="1"/>
  <c r="G44" i="1"/>
  <c r="G45" i="1"/>
  <c r="G47" i="1"/>
  <c r="D4" i="9" s="1"/>
  <c r="E4" i="9" s="1"/>
  <c r="O43" i="1"/>
  <c r="O44" i="1"/>
  <c r="O45" i="1"/>
  <c r="O47" i="1"/>
  <c r="D12" i="9" s="1"/>
  <c r="E12" i="9" s="1"/>
  <c r="AG43" i="1"/>
  <c r="BK44" i="1"/>
  <c r="AA43" i="1"/>
  <c r="AJ47" i="1"/>
  <c r="D33" i="9" s="1"/>
  <c r="E33" i="9" s="1"/>
  <c r="AH43" i="1"/>
  <c r="Q45" i="1"/>
  <c r="AP47" i="1"/>
  <c r="D39" i="9" s="1"/>
  <c r="E39" i="9" s="1"/>
  <c r="BK45" i="1"/>
  <c r="AH44" i="1"/>
  <c r="Q47" i="1"/>
  <c r="D14" i="9" s="1"/>
  <c r="E14" i="9" s="1"/>
  <c r="S44" i="1"/>
  <c r="AP45" i="1"/>
  <c r="BK43" i="1"/>
  <c r="BI47" i="1"/>
  <c r="D58" i="9" s="1"/>
  <c r="E58" i="9" s="1"/>
  <c r="AE33" i="1"/>
  <c r="AE37" i="1" s="1"/>
  <c r="AE41" i="1" s="1"/>
  <c r="AE46" i="1" s="1"/>
  <c r="AL44" i="1"/>
  <c r="S45" i="1"/>
  <c r="I43" i="1"/>
  <c r="W33" i="1"/>
  <c r="W37" i="1" s="1"/>
  <c r="W41" i="1" s="1"/>
  <c r="W46" i="1" s="1"/>
  <c r="AB43" i="1"/>
  <c r="V43" i="1"/>
  <c r="AI43" i="1"/>
  <c r="AB45" i="1"/>
  <c r="AI45" i="1"/>
  <c r="BL44" i="1"/>
  <c r="AT45" i="1"/>
  <c r="X43" i="1"/>
  <c r="BL45" i="1"/>
  <c r="E45" i="1"/>
  <c r="E43" i="1"/>
  <c r="E44" i="1"/>
  <c r="BW47" i="1"/>
  <c r="D72" i="9" s="1"/>
  <c r="E72" i="9" s="1"/>
  <c r="BW45" i="1"/>
  <c r="BW43" i="1"/>
  <c r="BD44" i="1"/>
  <c r="AG47" i="1"/>
  <c r="D30" i="9" s="1"/>
  <c r="E30" i="9" s="1"/>
  <c r="Q43" i="1"/>
  <c r="BI43" i="1"/>
  <c r="BG44" i="1"/>
  <c r="I44" i="1"/>
  <c r="BA44" i="1"/>
  <c r="L44" i="1"/>
  <c r="S47" i="1"/>
  <c r="D16" i="9" s="1"/>
  <c r="E16" i="9" s="1"/>
  <c r="AT44" i="1"/>
  <c r="AI44" i="1"/>
  <c r="AG45" i="1"/>
  <c r="M44" i="1"/>
  <c r="X44" i="1"/>
  <c r="V45" i="1"/>
  <c r="BG47" i="1"/>
  <c r="D56" i="9" s="1"/>
  <c r="E56" i="9" s="1"/>
  <c r="BI45" i="1"/>
  <c r="L45" i="1"/>
  <c r="AT47" i="1"/>
  <c r="D43" i="9" s="1"/>
  <c r="E43" i="9" s="1"/>
  <c r="AB44" i="1"/>
  <c r="BV45" i="1"/>
  <c r="M47" i="1"/>
  <c r="D10" i="9" s="1"/>
  <c r="E10" i="9" s="1"/>
  <c r="F45" i="1"/>
  <c r="BD47" i="1"/>
  <c r="D53" i="9" s="1"/>
  <c r="E53" i="9" s="1"/>
  <c r="AC47" i="1"/>
  <c r="D26" i="9" s="1"/>
  <c r="E26" i="9" s="1"/>
  <c r="AL45" i="1"/>
  <c r="BG45" i="1"/>
  <c r="AJ43" i="1"/>
  <c r="AL47" i="1"/>
  <c r="D35" i="9" s="1"/>
  <c r="E35" i="9" s="1"/>
  <c r="Q44" i="1"/>
  <c r="AC45" i="1"/>
  <c r="BG43" i="1"/>
  <c r="BD45" i="1"/>
  <c r="BI44" i="1"/>
  <c r="AL43" i="1"/>
  <c r="AO45" i="1"/>
  <c r="AO43" i="1"/>
  <c r="V47" i="1"/>
  <c r="D19" i="9" s="1"/>
  <c r="E19" i="9" s="1"/>
  <c r="AC43" i="1"/>
  <c r="AO47" i="1"/>
  <c r="D38" i="9" s="1"/>
  <c r="E38" i="9" s="1"/>
  <c r="AV44" i="1"/>
  <c r="BA47" i="1"/>
  <c r="D50" i="9" s="1"/>
  <c r="E50" i="9" s="1"/>
  <c r="X47" i="1"/>
  <c r="D21" i="9" s="1"/>
  <c r="E21" i="9" s="1"/>
  <c r="N47" i="1"/>
  <c r="D11" i="9" s="1"/>
  <c r="E11" i="9" s="1"/>
  <c r="N45" i="1"/>
  <c r="Y44" i="1"/>
  <c r="L47" i="1"/>
  <c r="D9" i="9" s="1"/>
  <c r="E9" i="9" s="1"/>
  <c r="BO44" i="1"/>
  <c r="T44" i="1"/>
  <c r="K43" i="1"/>
  <c r="AJ45" i="1"/>
  <c r="BP45" i="1"/>
  <c r="U43" i="1"/>
  <c r="AV47" i="1"/>
  <c r="D45" i="9" s="1"/>
  <c r="E45" i="9" s="1"/>
  <c r="N43" i="1"/>
  <c r="AN45" i="1"/>
  <c r="AV45" i="1"/>
  <c r="BT45" i="1"/>
  <c r="AZ45" i="1"/>
  <c r="Y47" i="1"/>
  <c r="D22" i="9" s="1"/>
  <c r="E22" i="9" s="1"/>
  <c r="U44" i="1"/>
  <c r="BA45" i="1"/>
  <c r="J45" i="1"/>
  <c r="BT43" i="1"/>
  <c r="AA47" i="1"/>
  <c r="D24" i="9" s="1"/>
  <c r="E24" i="9" s="1"/>
  <c r="AZ43" i="1"/>
  <c r="AJ44" i="1"/>
  <c r="I47" i="1"/>
  <c r="D6" i="9" s="1"/>
  <c r="E6" i="9" s="1"/>
  <c r="BP44" i="1"/>
  <c r="Y45" i="1"/>
  <c r="BA43" i="1"/>
  <c r="AY43" i="1"/>
  <c r="J43" i="1"/>
  <c r="BL43" i="1"/>
  <c r="BR44" i="1"/>
  <c r="AY44" i="1"/>
  <c r="BJ44" i="1"/>
  <c r="BO47" i="1"/>
  <c r="D64" i="9" s="1"/>
  <c r="E64" i="9" s="1"/>
  <c r="BH44" i="1"/>
  <c r="AK44" i="1"/>
  <c r="BE44" i="1"/>
  <c r="J44" i="1"/>
  <c r="AN44" i="1"/>
  <c r="AS44" i="1"/>
  <c r="R47" i="1"/>
  <c r="D15" i="9" s="1"/>
  <c r="E15" i="9" s="1"/>
  <c r="AF47" i="1"/>
  <c r="D29" i="9" s="1"/>
  <c r="E29" i="9" s="1"/>
  <c r="AN43" i="1"/>
  <c r="AF44" i="1"/>
  <c r="BO45" i="1"/>
  <c r="AY47" i="1"/>
  <c r="D48" i="9" s="1"/>
  <c r="E48" i="9" s="1"/>
  <c r="BJ47" i="1"/>
  <c r="BH47" i="1"/>
  <c r="D57" i="9" s="1"/>
  <c r="E57" i="9" s="1"/>
  <c r="AK47" i="1"/>
  <c r="D34" i="9" s="1"/>
  <c r="E34" i="9" s="1"/>
  <c r="R45" i="1"/>
  <c r="AF45" i="1"/>
  <c r="R44" i="1"/>
  <c r="BH45" i="1"/>
  <c r="AS47" i="1"/>
  <c r="D42" i="9" s="1"/>
  <c r="E42" i="9" s="1"/>
  <c r="BR47" i="1"/>
  <c r="D67" i="9" s="1"/>
  <c r="E67" i="9" s="1"/>
  <c r="BJ45" i="1"/>
  <c r="BJ43" i="1"/>
  <c r="BO43" i="1"/>
  <c r="BH43" i="1"/>
  <c r="AS45" i="1"/>
  <c r="BR45" i="1"/>
  <c r="BE47" i="1"/>
  <c r="D54" i="9" s="1"/>
  <c r="E54" i="9" s="1"/>
  <c r="D68" i="9" l="1"/>
  <c r="E68" i="9" s="1"/>
  <c r="D59" i="9"/>
  <c r="E59" i="9" s="1"/>
  <c r="AE44" i="1"/>
  <c r="AE47" i="1"/>
  <c r="D28" i="9" s="1"/>
  <c r="E28" i="9" s="1"/>
  <c r="AE43" i="1"/>
  <c r="AE45" i="1"/>
  <c r="W44" i="1"/>
  <c r="W43" i="1"/>
  <c r="W45" i="1"/>
  <c r="W47" i="1"/>
  <c r="D20" i="9" s="1"/>
  <c r="E20" i="9" s="1"/>
  <c r="E73" i="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<sst xmlns="http://schemas.openxmlformats.org/spreadsheetml/2006/main" count="805" uniqueCount="377">
  <si>
    <t>Regime tributário</t>
  </si>
  <si>
    <t>Selecione!</t>
  </si>
  <si>
    <t>Lucro Presumido</t>
  </si>
  <si>
    <t>CNAE 7820-5/00 — Locação de Mão de Obra Temporária - Item 17.05 LC116</t>
  </si>
  <si>
    <t xml:space="preserve">PLANILHA DE CUSTOS E FORMAÇÃO DE PREÇOS </t>
  </si>
  <si>
    <t>QUADRO RESUMO DO CUSTO POR PERFIL - Alocado no Cliente / Equipamento fornecido pelo Cliente</t>
  </si>
  <si>
    <t>SALÁRIO E ENCARGOS</t>
  </si>
  <si>
    <t>Lucro Real</t>
  </si>
  <si>
    <t>ATENDENTE GENÉRICO</t>
  </si>
  <si>
    <t>ATENDENTE ESPECIALIZADO</t>
  </si>
  <si>
    <t>ANALISTA DE EXPERIÊNCIA</t>
  </si>
  <si>
    <t>ANALISTA DE SERVIÇOS</t>
  </si>
  <si>
    <t>SUPERVISOR</t>
  </si>
  <si>
    <t>ANALISTA DE PROJETOS</t>
  </si>
  <si>
    <t>ESPECIALISTA</t>
  </si>
  <si>
    <t>ANALISTA DE SEGURANÇA DA INFORMAÇÃO 1</t>
  </si>
  <si>
    <t>ANALISTA DE SEGURANÇA DA INFORMAÇÃO 2</t>
  </si>
  <si>
    <t>ANALISTA DE SEGURANÇA DA INFORMAÇÃO 3</t>
  </si>
  <si>
    <t>ESPECIALISTA DE SEGURANÇA DA INFORMAÇÃO</t>
  </si>
  <si>
    <t>LÍDER TÉCNICO DE SEGURANÇA DA INFORMAÇÃO - OPERAÇÃO</t>
  </si>
  <si>
    <t>LÍDER TÉCNICO DE SEGURANÇA DA INFORMAÇÃO - CORE</t>
  </si>
  <si>
    <t>ANALISTA DE NEGÓCIOS</t>
  </si>
  <si>
    <t>ANALISTA DE PROCESSOS</t>
  </si>
  <si>
    <t>ANALISTA DE TELECOMUNICAÇÕES</t>
  </si>
  <si>
    <t>ANALISTA DE SUPORTE NOC N1</t>
  </si>
  <si>
    <t>ANALISTA DE SUPORTE NOC N2 - BACKBONE</t>
  </si>
  <si>
    <t>ANALISTA DE SUPORTE NOC N2 - METRO</t>
  </si>
  <si>
    <t>ANALISTA DE SUPORTE NOC N2 - TX</t>
  </si>
  <si>
    <t>SUPERVISOR DE TURNO NOC</t>
  </si>
  <si>
    <t>ANALISTA DE SUPORTE - OSS</t>
  </si>
  <si>
    <t>ASSISTENTE TÉCNICO</t>
  </si>
  <si>
    <t>ANALISTA DE QUALIDADE (AQ)</t>
  </si>
  <si>
    <t>AT-01</t>
  </si>
  <si>
    <t>AT-02</t>
  </si>
  <si>
    <t>AT-03</t>
  </si>
  <si>
    <t>ATE-01</t>
  </si>
  <si>
    <t>ATE-02</t>
  </si>
  <si>
    <t>ATE-03</t>
  </si>
  <si>
    <t>ACX-01</t>
  </si>
  <si>
    <t>ACX-02</t>
  </si>
  <si>
    <t>ACX-03</t>
  </si>
  <si>
    <t>TI-01</t>
  </si>
  <si>
    <t>TI-02</t>
  </si>
  <si>
    <t>TI-03</t>
  </si>
  <si>
    <t>LID-02</t>
  </si>
  <si>
    <t>LID-03</t>
  </si>
  <si>
    <t>LID-04</t>
  </si>
  <si>
    <t>AP-01</t>
  </si>
  <si>
    <t>AP-02</t>
  </si>
  <si>
    <t>AP-03</t>
  </si>
  <si>
    <t>ESP-01</t>
  </si>
  <si>
    <t>ESP-02</t>
  </si>
  <si>
    <t>ESP-03</t>
  </si>
  <si>
    <t>SEG-01.1</t>
  </si>
  <si>
    <t>SEG-01.2</t>
  </si>
  <si>
    <t>SEG-01.3</t>
  </si>
  <si>
    <t>SEG-02.1</t>
  </si>
  <si>
    <t>SEG-02.2</t>
  </si>
  <si>
    <t>SEG-02.3</t>
  </si>
  <si>
    <t>SEG-03.1</t>
  </si>
  <si>
    <t>SEG-03.2</t>
  </si>
  <si>
    <t>SEG-03.3</t>
  </si>
  <si>
    <t>SEGESP-01</t>
  </si>
  <si>
    <t>SEGESP-02</t>
  </si>
  <si>
    <t>SEGESP-03</t>
  </si>
  <si>
    <t>SEGLTO-01</t>
  </si>
  <si>
    <t>SEGLTO-02</t>
  </si>
  <si>
    <t>SEGLTO-03</t>
  </si>
  <si>
    <t>SEGLTC-01</t>
  </si>
  <si>
    <t>SEGLTC-02</t>
  </si>
  <si>
    <t>SEGLTC-03</t>
  </si>
  <si>
    <t>AN-01</t>
  </si>
  <si>
    <t>AN-02</t>
  </si>
  <si>
    <t>AN-03</t>
  </si>
  <si>
    <t>APC-01</t>
  </si>
  <si>
    <t>APC-02</t>
  </si>
  <si>
    <t>APC-03</t>
  </si>
  <si>
    <t>ATC-01</t>
  </si>
  <si>
    <t>ATC-02</t>
  </si>
  <si>
    <t>ASN1-01</t>
  </si>
  <si>
    <t>ASN1-02</t>
  </si>
  <si>
    <t>ASN1-03</t>
  </si>
  <si>
    <t>ASN2-01-BK</t>
  </si>
  <si>
    <t>ASN2-02-BK</t>
  </si>
  <si>
    <t>ASN2-03-BK</t>
  </si>
  <si>
    <t>ASN2-01-MT</t>
  </si>
  <si>
    <t>ASN2-02-MT</t>
  </si>
  <si>
    <t>ASN2-03-MT</t>
  </si>
  <si>
    <t>ASN2-01-TX</t>
  </si>
  <si>
    <t>ASN2-02-TX</t>
  </si>
  <si>
    <t>ASN2-03-TX</t>
  </si>
  <si>
    <t>SNOC-02</t>
  </si>
  <si>
    <t>SNOC-03</t>
  </si>
  <si>
    <t>AOSS-01</t>
  </si>
  <si>
    <t>AOSS-02</t>
  </si>
  <si>
    <t>AOSS-03</t>
  </si>
  <si>
    <t>AQ-01</t>
  </si>
  <si>
    <t>AQ-02</t>
  </si>
  <si>
    <t>AQ-03</t>
  </si>
  <si>
    <t>JÚNIOR</t>
  </si>
  <si>
    <t>PLENO</t>
  </si>
  <si>
    <t>SÊNIOR</t>
  </si>
  <si>
    <t>NÍVEL 1</t>
  </si>
  <si>
    <t>NÍVEL 2</t>
  </si>
  <si>
    <t>NÍVEL 3</t>
  </si>
  <si>
    <t xml:space="preserve">Jornada </t>
  </si>
  <si>
    <t>Remuneração</t>
  </si>
  <si>
    <t>Salario base</t>
  </si>
  <si>
    <t>Provisão de 13º (bruta)</t>
  </si>
  <si>
    <t>Provisão de Férias (bruta) acrescidas de 1/3 constitucional</t>
  </si>
  <si>
    <t>Provisão de risco de rescisão (Aviso prévio Indenizado + Multa 40% FGTS)</t>
  </si>
  <si>
    <t>FGTS / Salário</t>
  </si>
  <si>
    <t>FGTS / 13º</t>
  </si>
  <si>
    <t>FGTS / Férias</t>
  </si>
  <si>
    <t>INSS Patronal / Salário</t>
  </si>
  <si>
    <t>INSS Patronal / 13º</t>
  </si>
  <si>
    <t>INSS Patronal / Férias</t>
  </si>
  <si>
    <t>RAT ajustado / Salário</t>
  </si>
  <si>
    <t>RAT ajustado / 13º</t>
  </si>
  <si>
    <t>RAT ajustado / Férias</t>
  </si>
  <si>
    <t>Terceiros / Salário</t>
  </si>
  <si>
    <t>Terceiros / 13º</t>
  </si>
  <si>
    <t>Terceiros / Férias</t>
  </si>
  <si>
    <t>Benefício - alimentação</t>
  </si>
  <si>
    <t>Benefício - saúde</t>
  </si>
  <si>
    <t>Seguro de vida</t>
  </si>
  <si>
    <t>CUSTO TOTAL DA REMUNERAÇÃO</t>
  </si>
  <si>
    <t xml:space="preserve">OUTROS CUSTOS </t>
  </si>
  <si>
    <t xml:space="preserve">Custos Indiretos </t>
  </si>
  <si>
    <t>Margem</t>
  </si>
  <si>
    <t>Remuneração + Custos indiretos + Margem</t>
  </si>
  <si>
    <t>TRIBUTOS SOBRE LUCRO FISCAL</t>
  </si>
  <si>
    <t>Tributos federais - IRPJ</t>
  </si>
  <si>
    <t>Contribuições - CSLL</t>
  </si>
  <si>
    <t>TRIBUTOS SOBRE FATURAMENTO</t>
  </si>
  <si>
    <t>Tributos federais - PIS</t>
  </si>
  <si>
    <t>Tributos federais - COFINS</t>
  </si>
  <si>
    <t>Imposto Municipal - ISS</t>
  </si>
  <si>
    <t xml:space="preserve">Total </t>
  </si>
  <si>
    <t>VALOR TOTAL POR PERFIL A FATURAR</t>
  </si>
  <si>
    <t>Vale Transporte</t>
  </si>
  <si>
    <t>CUSTO TOTAL DE ENCARGOS POR REGIME (% sobre salário)</t>
  </si>
  <si>
    <t>Componente</t>
  </si>
  <si>
    <t>Lucro Presumido/ Real - FPAS 655
(Trabalhador Temporário)</t>
  </si>
  <si>
    <t>Lucro Presumido/Real  - FPAS 515
(Trabalhador Permanente)</t>
  </si>
  <si>
    <t>Salário mensal (R$)</t>
  </si>
  <si>
    <t>FGTS</t>
  </si>
  <si>
    <t>INSS PATRONAL / CPP</t>
  </si>
  <si>
    <t xml:space="preserve">RAT AJUSTADO PELO FAP </t>
  </si>
  <si>
    <t xml:space="preserve">CONTRIBUIÇÃO A TERCEIROS / SISTEMA S </t>
  </si>
  <si>
    <t>RESCISÃO CONTRATUAL</t>
  </si>
  <si>
    <t>*Provisão de risco de rescisão - Aviso prévio Indenizado + Multa 40% FGTS</t>
  </si>
  <si>
    <t>TOTAL — encargos mensais como % do salário</t>
  </si>
  <si>
    <t>*Provisão de risco de rescisão  Multa 40% FGTS</t>
  </si>
  <si>
    <t>TRIBUTOS</t>
  </si>
  <si>
    <t>BASE DE INCIDÊNCIA</t>
  </si>
  <si>
    <t>LUCRO PRESUMIDO</t>
  </si>
  <si>
    <t>LUCRO REAL</t>
  </si>
  <si>
    <t>PIS/PASEP</t>
  </si>
  <si>
    <t>Receita bruta</t>
  </si>
  <si>
    <t>0,65% (cumulativo)</t>
  </si>
  <si>
    <t>1,65% (não-cumulativo, com créditos)</t>
  </si>
  <si>
    <t>COFINS</t>
  </si>
  <si>
    <t>3,00% (cumulativo)</t>
  </si>
  <si>
    <t>7,60% (não-cumulativo, com créditos)</t>
  </si>
  <si>
    <t>IRPJ</t>
  </si>
  <si>
    <t>Lucro presumido (32% da RB) ou Lucro Real</t>
  </si>
  <si>
    <t>4,80% efetivo sobre RB (+ adicional)</t>
  </si>
  <si>
    <t>15% sobre lucro real (+ adicional)</t>
  </si>
  <si>
    <t>CSLL</t>
  </si>
  <si>
    <t>Lucro presumido (32% da RB) ou Resultado ajustado</t>
  </si>
  <si>
    <t>2,88% efetivo sobre RB</t>
  </si>
  <si>
    <t>9% sobre resultado ajustado</t>
  </si>
  <si>
    <t>ISS</t>
  </si>
  <si>
    <t>Preço do serviço (receita bruta)</t>
  </si>
  <si>
    <t>2% a 5% (conforme município)</t>
  </si>
  <si>
    <t>CARGA MÍNIMA S/ FATURAMENTO (sem ISS, sem adicionais)</t>
  </si>
  <si>
    <t>≈ 11,33% (PIS 0,65% + COFINS 3% + IRPJ 4,80% + CSLL 2,88%)</t>
  </si>
  <si>
    <t>≈ 9,25% (PIS+COFINS) + IRPJ/CSLL variável conforme lucro efetivo</t>
  </si>
  <si>
    <t>Tributo</t>
  </si>
  <si>
    <t>LUCRO PRESUMIDO - Margem de presunção 32%</t>
  </si>
  <si>
    <t>BASE DE CÁLCULO</t>
  </si>
  <si>
    <t>PIS</t>
  </si>
  <si>
    <t>RECEITA BRUTA</t>
  </si>
  <si>
    <t>IRPJ**</t>
  </si>
  <si>
    <t>Lucro fiscal</t>
  </si>
  <si>
    <t>CSLL**</t>
  </si>
  <si>
    <t>NOTAS IMPORTANTES</t>
  </si>
  <si>
    <t>1. ISS: a alíquota varia de 2% a 5% conforme legislação de cada município. O ISS é retido pelo tomador nos municípios que assim determinarem (LC 116/2003, art. 6º, II).</t>
  </si>
  <si>
    <t>2. FPAS: o CNAE 7820-5/00 utiliza FPAS 655 para trabalhadores temporários e FPAS 515 para empregados permanentes, o que define as alíquotas de terceiros aplicáveis.</t>
  </si>
  <si>
    <t>3. FAP: o RAT de 3% é multiplicado pelo Fator Acidentário de Prevenção (FAP), divulgado anualmente pela Previdência Social, podendo variar entre 0,5000 (mínimo) e 2,0000 (máximo).</t>
  </si>
  <si>
    <t>4. Desoneração (CPRB): o CNAE 7820-5/00 não consta entre os setores contemplados pela desoneração da folha (Lei nº 12.546/2011 e Lei nº 14.973/2024). O recolhimento do INSS patronal é de 20% sobre a folha.</t>
  </si>
  <si>
    <t>5. Lucro Real — créditos de PIS/COFINS: folha de salários e encargos trabalhistas NÃO geram crédito de PIS/COFINS (Lei 10.637/2002, art. 3º, §2º, I e Lei 10.833/2003, art. 3º, §2º, I).</t>
  </si>
  <si>
    <t>6. Adicional de IRPJ: incide à alíquota de 10% sobre a parcela do lucro (real ou presumido) que exceder R$20.000/mês ou R$60.000/trimestre (Lei nº 9.249/1995, art. 3º, §1º).</t>
  </si>
  <si>
    <t>7. Retenção previdenciária (11%): o tomador de serviços é obrigado a reter 11% sobre o valor bruto da NF/Fatura, com fundamento no art. 31 da Lei nº 8.212/1991 e no art. 110 da IN RFB nº 2.110/2022.</t>
  </si>
  <si>
    <t>QUADRO RESUMO DO CUSTO POR PERFIL - Alocado na Contratada / Equipamento Fornecido pelo Cliente</t>
  </si>
  <si>
    <t>ATENDENTE NÍVEL 2</t>
  </si>
  <si>
    <t>ANALISTA DE QUALIDADE (QA)</t>
  </si>
  <si>
    <t>ANALISTA DE OBSERVABILITY</t>
  </si>
  <si>
    <t>ANALISTA DE OPERAÇÕES N1</t>
  </si>
  <si>
    <t>ANALISTA DE OPERAÇÕES N2 - BACKBONE</t>
  </si>
  <si>
    <t>ANALISTA DE OPERAÇÕES N2 - METRO</t>
  </si>
  <si>
    <t>ANALISTA DE OPERAÇÕES N2 - TRANSMISSÃO</t>
  </si>
  <si>
    <t>ANALISTA DE OPERAÇÕES N3 - BACKBONE</t>
  </si>
  <si>
    <t>ANALISTA DE OPERAÇÕES N3 - METRO</t>
  </si>
  <si>
    <t>ANALISTA DE OPERAÇÕES N3 - TRANSMISSÃO</t>
  </si>
  <si>
    <t>COORDENADOR NOC</t>
  </si>
  <si>
    <t>LÍDER TÉCNICO NOC</t>
  </si>
  <si>
    <t>ANALISTA DE OSS</t>
  </si>
  <si>
    <t>ASSISTENTE DE DOCUMENTAÇÃO</t>
  </si>
  <si>
    <t>ANALISTA DE CONTRATOS E PARCERIAS</t>
  </si>
  <si>
    <t>ASSISTENTE DE LOGÍSTICA</t>
  </si>
  <si>
    <t>JUNIOR</t>
  </si>
  <si>
    <t>-</t>
  </si>
  <si>
    <t>A</t>
  </si>
  <si>
    <t>B</t>
  </si>
  <si>
    <t>Encargos Sociais</t>
  </si>
  <si>
    <t>C</t>
  </si>
  <si>
    <t>Benefícios Anuais, Mensais e Diários</t>
  </si>
  <si>
    <t>D</t>
  </si>
  <si>
    <t>Provisão para Rescisão</t>
  </si>
  <si>
    <t>E</t>
  </si>
  <si>
    <t>Custo de Reposição do Profissional Ausente</t>
  </si>
  <si>
    <t>F</t>
  </si>
  <si>
    <t xml:space="preserve"> Insumos Diversos, inclusive equipamentos</t>
  </si>
  <si>
    <t>G</t>
  </si>
  <si>
    <t>Provisão de Férias e 13º Salário</t>
  </si>
  <si>
    <t>ESPECIFICAR TRIBUTOS</t>
  </si>
  <si>
    <t>H</t>
  </si>
  <si>
    <t>I</t>
  </si>
  <si>
    <t>J</t>
  </si>
  <si>
    <t>Tributos estaduais - especificar</t>
  </si>
  <si>
    <t>K</t>
  </si>
  <si>
    <t>Tributos municipais/distritais - ISSQN</t>
  </si>
  <si>
    <t>L</t>
  </si>
  <si>
    <t>Outros Tributos - CSLL/IRPJ</t>
  </si>
  <si>
    <t>CUSTOS INDIRETOS</t>
  </si>
  <si>
    <t>M</t>
  </si>
  <si>
    <t>Custos Indiretos e Tributos</t>
  </si>
  <si>
    <t>LUCRO</t>
  </si>
  <si>
    <t>N</t>
  </si>
  <si>
    <t>VALOR TOTAL POR PERFIL</t>
  </si>
  <si>
    <t xml:space="preserve">QUADRO RESUMO DO CUSTO POR PERFIL - Alocado na Contratada / Equipamento Fornecido pela Contratada	</t>
  </si>
  <si>
    <t>SNOC-01</t>
  </si>
  <si>
    <t>12x36</t>
  </si>
  <si>
    <t>12x36 ou 8x5</t>
  </si>
  <si>
    <t>8x5</t>
  </si>
  <si>
    <t>Auxilio Internet</t>
  </si>
  <si>
    <t>Auxilio Treinamento</t>
  </si>
  <si>
    <t>R$</t>
  </si>
  <si>
    <t>Adicional Noturno (Valor por hora sobre salario Base)</t>
  </si>
  <si>
    <t>Fornecimento de equipamento (Item 8 TR)</t>
  </si>
  <si>
    <t>Código </t>
  </si>
  <si>
    <t>Quantidade </t>
  </si>
  <si>
    <t>Perfil </t>
  </si>
  <si>
    <t>AT-01 </t>
  </si>
  <si>
    <t>Atendente Genérico JR </t>
  </si>
  <si>
    <t>AT-02 </t>
  </si>
  <si>
    <t>Atendente Genérico PL </t>
  </si>
  <si>
    <t>AT-03 </t>
  </si>
  <si>
    <t>Atendente Genérico SR </t>
  </si>
  <si>
    <t>ATE-01 </t>
  </si>
  <si>
    <t>Atendente Especializado JR </t>
  </si>
  <si>
    <t>Atendente Especializado PL </t>
  </si>
  <si>
    <t>Atendente Especializado SR </t>
  </si>
  <si>
    <t>Analista de Experiência JR</t>
  </si>
  <si>
    <t>Analista de Experiência PL</t>
  </si>
  <si>
    <t>Analista de Experiência SR</t>
  </si>
  <si>
    <t>TI-01 </t>
  </si>
  <si>
    <t>Analista de Serviços JR </t>
  </si>
  <si>
    <t>TI-02 </t>
  </si>
  <si>
    <t>Analista de Serviços PL </t>
  </si>
  <si>
    <t>TI-03 </t>
  </si>
  <si>
    <t>Analista de Serviços SR </t>
  </si>
  <si>
    <t>LID-02 </t>
  </si>
  <si>
    <t>Supervisor JR</t>
  </si>
  <si>
    <t>LID-03 </t>
  </si>
  <si>
    <t>Supervisor PL</t>
  </si>
  <si>
    <t>LID-04 </t>
  </si>
  <si>
    <t>Supervisor SR</t>
  </si>
  <si>
    <t>AP-01 </t>
  </si>
  <si>
    <t>Analista de Projetos JR </t>
  </si>
  <si>
    <t>AP-02 </t>
  </si>
  <si>
    <t>Analista de Projetos PL </t>
  </si>
  <si>
    <t>AP-03 </t>
  </si>
  <si>
    <t>Analista de Projetos SR </t>
  </si>
  <si>
    <t>ESP-01 </t>
  </si>
  <si>
    <t>Especialista 1 </t>
  </si>
  <si>
    <t>ESP-02 </t>
  </si>
  <si>
    <t>Especialista 2 </t>
  </si>
  <si>
    <t>ESP-03 </t>
  </si>
  <si>
    <t>Especialista 3 </t>
  </si>
  <si>
    <t>SEG-01.1 </t>
  </si>
  <si>
    <t>Analista de Segurança da Informação 1 - JR </t>
  </si>
  <si>
    <t>SEG-01.2 </t>
  </si>
  <si>
    <t>Analista de Segurança da Informação 1 - PL </t>
  </si>
  <si>
    <t>SEG-01.3 </t>
  </si>
  <si>
    <t>Analista de Segurança da Informação 1 - SR </t>
  </si>
  <si>
    <t>SEG-02.1 </t>
  </si>
  <si>
    <t>Analista de Segurança da Informação 2 - JR </t>
  </si>
  <si>
    <t>SEG-02.2 </t>
  </si>
  <si>
    <t>Analista de Segurança da Informação 2 - PL </t>
  </si>
  <si>
    <t>SEG-02.3 </t>
  </si>
  <si>
    <t>Analista de Segurança da Informação 2 - SR </t>
  </si>
  <si>
    <t>SEG-03.1 </t>
  </si>
  <si>
    <t>Analista de Segurança da Informação 3 - JR </t>
  </si>
  <si>
    <t>SEG-03.2 </t>
  </si>
  <si>
    <t>Analista de Segurança da Informação 3 - PL </t>
  </si>
  <si>
    <t>SEG-03.3 </t>
  </si>
  <si>
    <t>Analista de Segurança da Informação 3 - SR </t>
  </si>
  <si>
    <t>SEGESP-01 </t>
  </si>
  <si>
    <t>Especialista de Segurança da Informação - Nível 1 </t>
  </si>
  <si>
    <t>SEGESP-02 </t>
  </si>
  <si>
    <t>Especialista de Segurança da Informação - Nível 2 </t>
  </si>
  <si>
    <t>SEGESP-03 </t>
  </si>
  <si>
    <t>Especialista de Segurança da Informação - Nível 3 </t>
  </si>
  <si>
    <t>SEGLTO-01 </t>
  </si>
  <si>
    <t>Líder Técnico de Segurança da Informação - Operação - Nível 1 </t>
  </si>
  <si>
    <t>SEGLTO-02 </t>
  </si>
  <si>
    <t>Líder Técnico de Segurança da Informação - Operação - Nível 2 </t>
  </si>
  <si>
    <t>SEGLTO-03 </t>
  </si>
  <si>
    <t>Líder Técnico de Segurança da Informação - Operação - Nível 3 </t>
  </si>
  <si>
    <t>SEGLTC-01 </t>
  </si>
  <si>
    <t>Líder Técnico de Segurança da Informação - Core - Nível 1 </t>
  </si>
  <si>
    <t>SEGLTC-02 </t>
  </si>
  <si>
    <t>Líder Técnico de Segurança da Informação - Core - Nível 2 </t>
  </si>
  <si>
    <t>SEGLTC-03 </t>
  </si>
  <si>
    <t>Líder Técnico de Segurança da Informação - Core - Nível 3 </t>
  </si>
  <si>
    <t>AN-01 </t>
  </si>
  <si>
    <t>Analista de Negócios JR </t>
  </si>
  <si>
    <t>AN-02 </t>
  </si>
  <si>
    <t>Analista de Negócios PL </t>
  </si>
  <si>
    <t>AN-03 </t>
  </si>
  <si>
    <t>Analista de Negócios SR </t>
  </si>
  <si>
    <t>APC-01 </t>
  </si>
  <si>
    <t>Analista de Processos JR </t>
  </si>
  <si>
    <t>APC-02 </t>
  </si>
  <si>
    <t>Analista de Processos PL </t>
  </si>
  <si>
    <t>APC-03 </t>
  </si>
  <si>
    <t>Analista de Processos SR </t>
  </si>
  <si>
    <t>ATC-01 </t>
  </si>
  <si>
    <t>Analista de telecomunicações JR </t>
  </si>
  <si>
    <t>ATC-02 </t>
  </si>
  <si>
    <t>Analista de telecomunicações PL </t>
  </si>
  <si>
    <t>Analista de Suporte NOC N1 JR</t>
  </si>
  <si>
    <t>Analista de Suporte NOC N1 PL</t>
  </si>
  <si>
    <t>Analista de Suporte NOC N1 SR</t>
  </si>
  <si>
    <t>Analista de Suporte NOC N2 JR - Backbone</t>
  </si>
  <si>
    <t>Analista de Suporte NOC N2 PL - Backbone</t>
  </si>
  <si>
    <t>Analista de Suporte NOC N2 SR - Backbone</t>
  </si>
  <si>
    <t>Analista de Suporte NOC N2 JR - Metro</t>
  </si>
  <si>
    <t>Analista de Suporte NOC N2 PL - Metro</t>
  </si>
  <si>
    <t>Analista de Suporte NOC N2 SR - Metro</t>
  </si>
  <si>
    <t>Analista de Suporte NOC N2 JR - TX</t>
  </si>
  <si>
    <t>Analista de Suporte NOC N2 PL - TX</t>
  </si>
  <si>
    <t>Analista de Suporte NOC N2 SR - TX</t>
  </si>
  <si>
    <t>Supervisor de Turno NOC JR</t>
  </si>
  <si>
    <t>Supervisor de Turno NOC PL</t>
  </si>
  <si>
    <t>Supervisor de Turno NOC SR</t>
  </si>
  <si>
    <t>Analista de Suporte - OSS JR</t>
  </si>
  <si>
    <t>Analista de Suporte - OSS PL</t>
  </si>
  <si>
    <t>Analista de Suporte - OSS SR</t>
  </si>
  <si>
    <t>Assistente Técnico JR</t>
  </si>
  <si>
    <t>Assistente Técnico PL</t>
  </si>
  <si>
    <t>Assistente Técnico SR</t>
  </si>
  <si>
    <t>Analista de Qualidade JR</t>
  </si>
  <si>
    <t>Analista de Qualidade PL</t>
  </si>
  <si>
    <t>Analista de Qualidade SR</t>
  </si>
  <si>
    <t>Valor Total  por Perfil a Faturar</t>
  </si>
  <si>
    <t>Total Contratado</t>
  </si>
  <si>
    <t>Valores Variáveis (Opcionais)</t>
  </si>
  <si>
    <t>Percentual Encargo</t>
  </si>
  <si>
    <t>Total Geral</t>
  </si>
  <si>
    <t>Não se aplica</t>
  </si>
  <si>
    <t>Alocação do perfil em espaço da contratada</t>
  </si>
  <si>
    <t>Perfis e quantidades mapeados para a contratação ao final do processo</t>
  </si>
  <si>
    <t>Perfis que poderão ser contratados ao longo da vigência contratual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</si>
</sst>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_(\$* #,##0.00_);_(\$* \(#,##0.00\);_(\$* \-??_);_(@_)"/>
    <numFmt numFmtId="166" formatCode="_-&quot;R$ &quot;* #,##0.00_-;&quot;-R$ &quot;* #,##0.00_-;_-&quot;R$ &quot;* \-??_-;_-@_-"/>
    <numFmt numFmtId="167" formatCode="0.000%"/>
    <numFmt numFmtId="168" formatCode="&quot;R$ &quot;#,##0.00"/>
    <numFmt numFmtId="169" formatCode="&quot;R$&quot;\ #,##0.00"/>
    <numFmt numFmtId="170" formatCode="_-[$R$-416]\ * #,##0.00_-;\-[$R$-416]\ * #,##0.00_-;_-[$R$-416]\ * &quot;-&quot;??_-;_-@_-"/>
  </numFmts>
  <fonts count="47" x14ac:knownFonts="1">
    <font>
      <sz val="11"/>
      <color theme="1"/>
      <name val="Calibri"/>
      <family val="2"/>
      <charset val="1"/>
    </font>
    <font>
      <sz val="11"/>
      <color theme="1"/>
      <name val="Trebuchet MS"/>
      <family val="2"/>
      <charset val="1"/>
    </font>
    <font>
      <b/>
      <sz val="12.5"/>
      <color rgb="FFFFFFFF"/>
      <name val="Trebuchet MS"/>
      <family val="2"/>
      <charset val="1"/>
    </font>
    <font>
      <b/>
      <sz val="9"/>
      <color rgb="FFFFFF00"/>
      <name val="Trebuchet MS"/>
      <family val="2"/>
      <charset val="1"/>
    </font>
    <font>
      <b/>
      <sz val="9"/>
      <color rgb="FF000000"/>
      <name val="Trebuchet MS"/>
      <family val="2"/>
      <charset val="1"/>
    </font>
    <font>
      <sz val="9"/>
      <color rgb="FF000000"/>
      <name val="Trebuchet MS"/>
      <family val="2"/>
      <charset val="1"/>
    </font>
    <font>
      <b/>
      <sz val="9"/>
      <color rgb="FFFFFFFF"/>
      <name val="Trebuchet MS"/>
      <family val="2"/>
      <charset val="1"/>
    </font>
    <font>
      <sz val="9"/>
      <color rgb="FFFFFFFF"/>
      <name val="Trebuchet MS"/>
      <family val="2"/>
      <charset val="1"/>
    </font>
    <font>
      <sz val="11"/>
      <color theme="1"/>
      <name val="Calibri"/>
      <family val="2"/>
      <charset val="1"/>
    </font>
    <font>
      <b/>
      <sz val="11"/>
      <color theme="0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rgb="FFC0392B"/>
      <name val="Calibri"/>
      <family val="2"/>
    </font>
    <font>
      <sz val="9.5"/>
      <color rgb="FF000000"/>
      <name val="Calibri"/>
      <family val="2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FFFFFF"/>
      <name val="Barlow"/>
    </font>
    <font>
      <sz val="15"/>
      <color rgb="FF222222"/>
      <name val="Barlow"/>
    </font>
    <font>
      <sz val="18"/>
      <color rgb="FF222222"/>
      <name val="Barlow"/>
    </font>
    <font>
      <sz val="11"/>
      <color rgb="FFFF0000"/>
      <name val="Calibri"/>
      <family val="2"/>
      <scheme val="minor"/>
    </font>
    <font>
      <sz val="18"/>
      <color theme="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charset val="1"/>
    </font>
    <font>
      <b/>
      <sz val="12"/>
      <color theme="4" tint="-0.499984740745262"/>
      <name val="Calibri"/>
      <family val="2"/>
      <scheme val="minor"/>
    </font>
    <font>
      <sz val="8"/>
      <name val="Calibri"/>
      <family val="2"/>
      <charset val="1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Calibri"/>
      <family val="2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b/>
      <sz val="11"/>
      <color theme="1"/>
      <name val="Calibri"/>
      <family val="2"/>
    </font>
    <font>
      <b/>
      <sz val="9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1F497D"/>
        <bgColor rgb="FF333333"/>
      </patternFill>
    </fill>
    <fill>
      <patternFill patternType="solid">
        <fgColor rgb="FF002060"/>
        <bgColor rgb="FF000080"/>
      </patternFill>
    </fill>
    <fill>
      <patternFill patternType="solid">
        <fgColor theme="8" tint="0.39988402966399123"/>
        <bgColor rgb="FFB4C7E7"/>
      </patternFill>
    </fill>
    <fill>
      <patternFill patternType="solid">
        <fgColor theme="6" tint="0.59987182226020086"/>
        <bgColor rgb="FFDAE3F3"/>
      </patternFill>
    </fill>
    <fill>
      <patternFill patternType="solid">
        <fgColor theme="4" tint="0.59987182226020086"/>
        <bgColor rgb="FF9DC3E6"/>
      </patternFill>
    </fill>
    <fill>
      <patternFill patternType="solid">
        <fgColor theme="4" tint="0.79989013336588644"/>
        <bgColor rgb="FFDBDBDB"/>
      </patternFill>
    </fill>
    <fill>
      <patternFill patternType="solid">
        <fgColor theme="4" tint="-0.499984740745262"/>
        <bgColor rgb="FFDBDBDB"/>
      </patternFill>
    </fill>
    <fill>
      <patternFill patternType="solid">
        <fgColor rgb="FF000A8C"/>
        <bgColor rgb="FF00AAE6"/>
      </patternFill>
    </fill>
    <fill>
      <patternFill patternType="solid">
        <fgColor rgb="FF000A8C"/>
        <bgColor rgb="FF1F3864"/>
      </patternFill>
    </fill>
    <fill>
      <patternFill patternType="solid">
        <fgColor rgb="FF00AAE6"/>
        <bgColor rgb="FF333300"/>
      </patternFill>
    </fill>
    <fill>
      <patternFill patternType="solid">
        <fgColor rgb="FF00AAE6"/>
        <bgColor rgb="FF800000"/>
      </patternFill>
    </fill>
    <fill>
      <patternFill patternType="solid">
        <fgColor rgb="FF000A8C"/>
        <bgColor indexed="64"/>
      </patternFill>
    </fill>
    <fill>
      <patternFill patternType="solid">
        <fgColor rgb="FF000A8C"/>
        <bgColor rgb="FFFFFF00"/>
      </patternFill>
    </fill>
    <fill>
      <patternFill patternType="solid">
        <fgColor rgb="FF1F3864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1A5276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rgb="FFDBDBDB"/>
      </patternFill>
    </fill>
    <fill>
      <patternFill patternType="gray125">
        <fgColor theme="0" tint="-0.14993743705557422"/>
        <bgColor theme="0" tint="-0.14999847407452621"/>
      </patternFill>
    </fill>
    <fill>
      <patternFill patternType="gray125">
        <fgColor theme="4"/>
        <bgColor theme="0" tint="-0.14999847407452621"/>
      </patternFill>
    </fill>
    <fill>
      <patternFill patternType="solid">
        <fgColor rgb="FFD9D9D9"/>
        <bgColor rgb="FFDBDBDB"/>
      </patternFill>
    </fill>
    <fill>
      <patternFill patternType="solid">
        <fgColor rgb="FFD9E1F2"/>
        <bgColor rgb="FFDAE3F3"/>
      </patternFill>
    </fill>
    <fill>
      <patternFill patternType="solid">
        <fgColor theme="4" tint="0.79989013336588644"/>
        <bgColor rgb="FFD9E1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D9D9D9"/>
      </bottom>
      <diagonal/>
    </border>
    <border>
      <left style="medium">
        <color indexed="64"/>
      </left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 style="thin">
        <color rgb="FFD9D9D9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8" fillId="0" borderId="0"/>
    <xf numFmtId="9" fontId="8" fillId="0" borderId="0"/>
  </cellStyleXfs>
  <cellXfs count="176">
    <xf numFmtId="0" fontId="0" fillId="0" borderId="0" xfId="0"/>
    <xf numFmtId="0" fontId="4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166" fontId="4" fillId="6" borderId="5" xfId="1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wrapText="1"/>
    </xf>
    <xf numFmtId="166" fontId="5" fillId="7" borderId="5" xfId="1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167" fontId="1" fillId="0" borderId="0" xfId="2" applyNumberFormat="1" applyFont="1" applyAlignment="1">
      <alignment vertical="center"/>
    </xf>
    <xf numFmtId="0" fontId="5" fillId="7" borderId="3" xfId="0" applyFont="1" applyFill="1" applyBorder="1" applyAlignment="1">
      <alignment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1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/>
    </xf>
    <xf numFmtId="168" fontId="17" fillId="0" borderId="7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left" vertical="center"/>
    </xf>
    <xf numFmtId="10" fontId="19" fillId="0" borderId="7" xfId="0" applyNumberFormat="1" applyFont="1" applyBorder="1" applyAlignment="1">
      <alignment horizontal="right" vertical="center"/>
    </xf>
    <xf numFmtId="0" fontId="16" fillId="11" borderId="0" xfId="0" applyFont="1" applyFill="1" applyAlignment="1">
      <alignment vertical="center"/>
    </xf>
    <xf numFmtId="10" fontId="16" fillId="11" borderId="0" xfId="0" applyNumberFormat="1" applyFont="1" applyFill="1" applyAlignment="1">
      <alignment vertical="center"/>
    </xf>
    <xf numFmtId="0" fontId="16" fillId="12" borderId="0" xfId="0" applyFont="1" applyFill="1" applyAlignment="1">
      <alignment vertical="center"/>
    </xf>
    <xf numFmtId="10" fontId="16" fillId="12" borderId="0" xfId="0" applyNumberFormat="1" applyFont="1" applyFill="1" applyAlignment="1">
      <alignment vertical="center"/>
    </xf>
    <xf numFmtId="0" fontId="9" fillId="13" borderId="7" xfId="0" applyFont="1" applyFill="1" applyBorder="1" applyAlignment="1">
      <alignment horizontal="left" vertical="center"/>
    </xf>
    <xf numFmtId="10" fontId="9" fillId="14" borderId="7" xfId="0" applyNumberFormat="1" applyFont="1" applyFill="1" applyBorder="1" applyAlignment="1">
      <alignment horizontal="right" vertical="center"/>
    </xf>
    <xf numFmtId="0" fontId="10" fillId="15" borderId="9" xfId="0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11" fillId="20" borderId="9" xfId="0" applyFont="1" applyFill="1" applyBorder="1" applyAlignment="1">
      <alignment vertical="center" wrapText="1"/>
    </xf>
    <xf numFmtId="0" fontId="12" fillId="20" borderId="9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19" borderId="9" xfId="0" applyFont="1" applyFill="1" applyBorder="1" applyAlignment="1">
      <alignment horizontal="center" vertical="center" wrapText="1"/>
    </xf>
    <xf numFmtId="0" fontId="11" fillId="21" borderId="9" xfId="0" applyFont="1" applyFill="1" applyBorder="1" applyAlignment="1">
      <alignment vertical="center" wrapText="1"/>
    </xf>
    <xf numFmtId="0" fontId="12" fillId="21" borderId="9" xfId="0" applyFont="1" applyFill="1" applyBorder="1" applyAlignment="1">
      <alignment vertical="center" wrapText="1"/>
    </xf>
    <xf numFmtId="0" fontId="12" fillId="20" borderId="9" xfId="0" applyFont="1" applyFill="1" applyBorder="1" applyAlignment="1">
      <alignment horizontal="center" vertical="center" wrapText="1"/>
    </xf>
    <xf numFmtId="0" fontId="11" fillId="18" borderId="9" xfId="0" applyFont="1" applyFill="1" applyBorder="1" applyAlignment="1">
      <alignment horizontal="center" vertical="center" wrapText="1"/>
    </xf>
    <xf numFmtId="0" fontId="11" fillId="19" borderId="9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/>
    </xf>
    <xf numFmtId="0" fontId="24" fillId="13" borderId="11" xfId="0" applyFont="1" applyFill="1" applyBorder="1" applyAlignment="1">
      <alignment horizontal="left" vertical="center" wrapText="1" indent="1"/>
    </xf>
    <xf numFmtId="0" fontId="20" fillId="13" borderId="11" xfId="0" applyFont="1" applyFill="1" applyBorder="1" applyAlignment="1">
      <alignment horizontal="left" vertical="center" wrapText="1" indent="1" readingOrder="1"/>
    </xf>
    <xf numFmtId="0" fontId="20" fillId="13" borderId="11" xfId="0" applyFont="1" applyFill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left" vertical="center" wrapText="1" indent="1" readingOrder="1"/>
    </xf>
    <xf numFmtId="0" fontId="21" fillId="0" borderId="13" xfId="0" applyFont="1" applyBorder="1" applyAlignment="1">
      <alignment horizontal="left" vertical="center" wrapText="1" indent="1" readingOrder="1"/>
    </xf>
    <xf numFmtId="0" fontId="22" fillId="0" borderId="14" xfId="0" applyFont="1" applyBorder="1" applyAlignment="1">
      <alignment horizontal="left" vertical="center" wrapText="1" indent="1" readingOrder="1"/>
    </xf>
    <xf numFmtId="0" fontId="21" fillId="0" borderId="14" xfId="0" applyFont="1" applyBorder="1" applyAlignment="1">
      <alignment horizontal="left" vertical="center" wrapText="1" indent="1" readingOrder="1"/>
    </xf>
    <xf numFmtId="10" fontId="21" fillId="0" borderId="15" xfId="0" applyNumberFormat="1" applyFont="1" applyBorder="1" applyAlignment="1">
      <alignment horizontal="right" vertical="center" wrapText="1" indent="1" readingOrder="1"/>
    </xf>
    <xf numFmtId="10" fontId="21" fillId="0" borderId="16" xfId="0" applyNumberFormat="1" applyFont="1" applyBorder="1" applyAlignment="1">
      <alignment horizontal="right" vertical="center" wrapText="1" indent="1" readingOrder="1"/>
    </xf>
    <xf numFmtId="10" fontId="21" fillId="0" borderId="17" xfId="0" applyNumberFormat="1" applyFont="1" applyBorder="1" applyAlignment="1">
      <alignment horizontal="right" vertical="center" wrapText="1" indent="1" readingOrder="1"/>
    </xf>
    <xf numFmtId="10" fontId="21" fillId="0" borderId="18" xfId="0" applyNumberFormat="1" applyFont="1" applyBorder="1" applyAlignment="1">
      <alignment horizontal="right" vertical="center" wrapText="1" indent="1" readingOrder="1"/>
    </xf>
    <xf numFmtId="10" fontId="21" fillId="0" borderId="19" xfId="0" applyNumberFormat="1" applyFont="1" applyBorder="1" applyAlignment="1">
      <alignment horizontal="right" vertical="center" wrapText="1" indent="1" readingOrder="1"/>
    </xf>
    <xf numFmtId="10" fontId="21" fillId="0" borderId="20" xfId="0" applyNumberFormat="1" applyFont="1" applyBorder="1" applyAlignment="1">
      <alignment horizontal="right" vertical="center" wrapText="1" indent="1" readingOrder="1"/>
    </xf>
    <xf numFmtId="0" fontId="36" fillId="0" borderId="0" xfId="0" applyFont="1"/>
    <xf numFmtId="0" fontId="18" fillId="0" borderId="7" xfId="0" applyFont="1" applyBorder="1" applyAlignment="1">
      <alignment horizontal="left" wrapText="1"/>
    </xf>
    <xf numFmtId="0" fontId="23" fillId="0" borderId="7" xfId="0" applyFont="1" applyBorder="1" applyAlignment="1">
      <alignment horizontal="left" vertical="center" wrapText="1"/>
    </xf>
    <xf numFmtId="10" fontId="23" fillId="0" borderId="7" xfId="0" applyNumberFormat="1" applyFont="1" applyBorder="1" applyAlignment="1">
      <alignment horizontal="right" vertical="center" wrapText="1"/>
    </xf>
    <xf numFmtId="0" fontId="28" fillId="4" borderId="4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25" fillId="0" borderId="4" xfId="0" applyFont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8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8" fillId="6" borderId="4" xfId="0" applyFont="1" applyFill="1" applyBorder="1" applyAlignment="1" applyProtection="1">
      <alignment horizontal="center" vertical="center" wrapText="1"/>
      <protection locked="0"/>
    </xf>
    <xf numFmtId="0" fontId="28" fillId="6" borderId="3" xfId="0" applyFont="1" applyFill="1" applyBorder="1" applyAlignment="1" applyProtection="1">
      <alignment vertical="center" wrapText="1"/>
      <protection locked="0"/>
    </xf>
    <xf numFmtId="0" fontId="28" fillId="6" borderId="3" xfId="0" applyFont="1" applyFill="1" applyBorder="1" applyAlignment="1" applyProtection="1">
      <alignment horizontal="center" vertical="center" wrapText="1"/>
      <protection locked="0"/>
    </xf>
    <xf numFmtId="0" fontId="29" fillId="22" borderId="3" xfId="0" applyFont="1" applyFill="1" applyBorder="1" applyAlignment="1" applyProtection="1">
      <alignment horizontal="left" vertical="center" wrapText="1"/>
      <protection locked="0"/>
    </xf>
    <xf numFmtId="10" fontId="29" fillId="22" borderId="2" xfId="0" applyNumberFormat="1" applyFont="1" applyFill="1" applyBorder="1" applyAlignment="1" applyProtection="1">
      <alignment horizontal="left" vertical="center" wrapText="1"/>
      <protection locked="0"/>
    </xf>
    <xf numFmtId="0" fontId="30" fillId="22" borderId="3" xfId="0" applyFont="1" applyFill="1" applyBorder="1" applyAlignment="1" applyProtection="1">
      <alignment horizontal="left" vertical="center" wrapText="1"/>
      <protection locked="0"/>
    </xf>
    <xf numFmtId="0" fontId="37" fillId="7" borderId="3" xfId="0" applyFont="1" applyFill="1" applyBorder="1" applyAlignment="1" applyProtection="1">
      <alignment horizontal="left" vertical="center" wrapText="1"/>
      <protection locked="0"/>
    </xf>
    <xf numFmtId="10" fontId="29" fillId="7" borderId="2" xfId="0" applyNumberFormat="1" applyFont="1" applyFill="1" applyBorder="1" applyAlignment="1" applyProtection="1">
      <alignment horizontal="left" vertical="center" wrapText="1"/>
      <protection locked="0"/>
    </xf>
    <xf numFmtId="4" fontId="29" fillId="7" borderId="5" xfId="1" applyNumberFormat="1" applyFont="1" applyFill="1" applyBorder="1" applyAlignment="1" applyProtection="1">
      <alignment horizontal="right" vertical="center" wrapText="1"/>
      <protection locked="0"/>
    </xf>
    <xf numFmtId="169" fontId="32" fillId="8" borderId="2" xfId="0" applyNumberFormat="1" applyFont="1" applyFill="1" applyBorder="1" applyAlignment="1" applyProtection="1">
      <alignment horizontal="left" vertical="center" wrapText="1"/>
      <protection locked="0"/>
    </xf>
    <xf numFmtId="169" fontId="25" fillId="0" borderId="0" xfId="0" applyNumberFormat="1" applyFont="1" applyAlignment="1" applyProtection="1">
      <alignment vertical="center"/>
      <protection locked="0"/>
    </xf>
    <xf numFmtId="0" fontId="28" fillId="4" borderId="3" xfId="0" applyFont="1" applyFill="1" applyBorder="1" applyAlignment="1" applyProtection="1">
      <alignment horizontal="center" vertical="center" wrapText="1"/>
      <protection locked="0"/>
    </xf>
    <xf numFmtId="4" fontId="28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37" fillId="7" borderId="3" xfId="0" applyFont="1" applyFill="1" applyBorder="1" applyAlignment="1" applyProtection="1">
      <alignment vertical="center" wrapText="1"/>
      <protection locked="0"/>
    </xf>
    <xf numFmtId="0" fontId="29" fillId="7" borderId="2" xfId="0" applyFont="1" applyFill="1" applyBorder="1" applyAlignment="1" applyProtection="1">
      <alignment vertical="center" wrapText="1"/>
      <protection locked="0"/>
    </xf>
    <xf numFmtId="0" fontId="29" fillId="7" borderId="2" xfId="0" applyFont="1" applyFill="1" applyBorder="1" applyAlignment="1" applyProtection="1">
      <alignment horizontal="left" vertical="center" wrapText="1"/>
      <protection locked="0"/>
    </xf>
    <xf numFmtId="0" fontId="29" fillId="22" borderId="2" xfId="0" applyFont="1" applyFill="1" applyBorder="1" applyAlignment="1" applyProtection="1">
      <alignment horizontal="center" vertical="center" wrapText="1"/>
      <protection locked="0"/>
    </xf>
    <xf numFmtId="0" fontId="29" fillId="22" borderId="2" xfId="0" applyFont="1" applyFill="1" applyBorder="1" applyAlignment="1" applyProtection="1">
      <alignment horizontal="left" vertical="center" wrapText="1"/>
      <protection locked="0"/>
    </xf>
    <xf numFmtId="0" fontId="29" fillId="22" borderId="5" xfId="0" applyFont="1" applyFill="1" applyBorder="1" applyAlignment="1" applyProtection="1">
      <alignment horizontal="center" vertical="center" wrapText="1"/>
      <protection locked="0"/>
    </xf>
    <xf numFmtId="0" fontId="28" fillId="22" borderId="3" xfId="0" applyFont="1" applyFill="1" applyBorder="1" applyAlignment="1" applyProtection="1">
      <alignment horizontal="left" vertical="center" wrapText="1"/>
      <protection locked="0"/>
    </xf>
    <xf numFmtId="10" fontId="29" fillId="22" borderId="2" xfId="0" applyNumberFormat="1" applyFont="1" applyFill="1" applyBorder="1" applyAlignment="1" applyProtection="1">
      <alignment horizontal="right" vertical="center" wrapText="1"/>
      <protection locked="0"/>
    </xf>
    <xf numFmtId="44" fontId="29" fillId="22" borderId="2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43" fontId="25" fillId="0" borderId="0" xfId="0" applyNumberFormat="1" applyFont="1" applyAlignment="1" applyProtection="1">
      <alignment vertical="center"/>
      <protection locked="0"/>
    </xf>
    <xf numFmtId="0" fontId="39" fillId="4" borderId="3" xfId="0" applyFont="1" applyFill="1" applyBorder="1" applyAlignment="1" applyProtection="1">
      <alignment horizontal="center" vertical="center" wrapText="1"/>
      <protection locked="0"/>
    </xf>
    <xf numFmtId="4" fontId="39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41" fillId="25" borderId="25" xfId="0" applyFont="1" applyFill="1" applyBorder="1" applyAlignment="1" applyProtection="1">
      <alignment horizontal="left" vertical="center" wrapText="1"/>
      <protection locked="0"/>
    </xf>
    <xf numFmtId="0" fontId="41" fillId="25" borderId="2" xfId="0" applyFont="1" applyFill="1" applyBorder="1" applyAlignment="1" applyProtection="1">
      <alignment horizontal="left" vertical="center" wrapText="1"/>
      <protection locked="0"/>
    </xf>
    <xf numFmtId="4" fontId="40" fillId="22" borderId="5" xfId="1" applyNumberFormat="1" applyFont="1" applyFill="1" applyBorder="1" applyAlignment="1" applyProtection="1">
      <alignment horizontal="right" vertical="center" wrapText="1"/>
      <protection locked="0"/>
    </xf>
    <xf numFmtId="10" fontId="41" fillId="25" borderId="2" xfId="0" applyNumberFormat="1" applyFont="1" applyFill="1" applyBorder="1" applyAlignment="1" applyProtection="1">
      <alignment horizontal="left" vertical="center" wrapText="1"/>
      <protection locked="0"/>
    </xf>
    <xf numFmtId="0" fontId="28" fillId="5" borderId="5" xfId="0" applyFont="1" applyFill="1" applyBorder="1" applyAlignment="1" applyProtection="1">
      <alignment horizontal="center" vertical="center" wrapText="1"/>
    </xf>
    <xf numFmtId="169" fontId="28" fillId="6" borderId="5" xfId="1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8" fillId="6" borderId="3" xfId="0" applyFont="1" applyFill="1" applyBorder="1" applyAlignment="1" applyProtection="1">
      <alignment vertical="center" wrapText="1"/>
    </xf>
    <xf numFmtId="0" fontId="28" fillId="6" borderId="4" xfId="0" applyFont="1" applyFill="1" applyBorder="1" applyAlignment="1" applyProtection="1">
      <alignment vertical="center" wrapText="1"/>
    </xf>
    <xf numFmtId="170" fontId="29" fillId="23" borderId="5" xfId="1" applyNumberFormat="1" applyFont="1" applyFill="1" applyBorder="1" applyAlignment="1" applyProtection="1">
      <alignment horizontal="right" vertical="center" wrapText="1"/>
    </xf>
    <xf numFmtId="170" fontId="29" fillId="7" borderId="5" xfId="1" applyNumberFormat="1" applyFont="1" applyFill="1" applyBorder="1" applyAlignment="1" applyProtection="1">
      <alignment horizontal="right" vertical="center" wrapText="1"/>
    </xf>
    <xf numFmtId="170" fontId="29" fillId="7" borderId="2" xfId="1" applyNumberFormat="1" applyFont="1" applyFill="1" applyBorder="1" applyAlignment="1" applyProtection="1">
      <alignment horizontal="right" vertical="center" wrapText="1"/>
    </xf>
    <xf numFmtId="170" fontId="32" fillId="8" borderId="3" xfId="0" applyNumberFormat="1" applyFont="1" applyFill="1" applyBorder="1" applyAlignment="1" applyProtection="1">
      <alignment horizontal="right" vertical="center" wrapText="1"/>
    </xf>
    <xf numFmtId="4" fontId="29" fillId="24" borderId="5" xfId="1" applyNumberFormat="1" applyFont="1" applyFill="1" applyBorder="1" applyAlignment="1" applyProtection="1">
      <alignment horizontal="right" vertical="center" wrapText="1"/>
    </xf>
    <xf numFmtId="4" fontId="29" fillId="22" borderId="5" xfId="1" applyNumberFormat="1" applyFont="1" applyFill="1" applyBorder="1" applyAlignment="1" applyProtection="1">
      <alignment horizontal="right" vertical="center" wrapText="1"/>
    </xf>
    <xf numFmtId="4" fontId="33" fillId="2" borderId="5" xfId="1" applyNumberFormat="1" applyFont="1" applyFill="1" applyBorder="1" applyAlignment="1" applyProtection="1">
      <alignment horizontal="right" vertical="center" wrapText="1"/>
    </xf>
    <xf numFmtId="4" fontId="29" fillId="24" borderId="5" xfId="1" applyNumberFormat="1" applyFont="1" applyFill="1" applyBorder="1" applyAlignment="1" applyProtection="1">
      <alignment horizontal="center" vertical="center" wrapText="1"/>
      <protection locked="0"/>
    </xf>
    <xf numFmtId="0" fontId="28" fillId="4" borderId="3" xfId="0" applyFont="1" applyFill="1" applyBorder="1" applyAlignment="1" applyProtection="1">
      <alignment horizontal="center" vertical="center" wrapText="1"/>
      <protection locked="0"/>
    </xf>
    <xf numFmtId="0" fontId="28" fillId="4" borderId="4" xfId="0" applyFont="1" applyFill="1" applyBorder="1" applyAlignment="1" applyProtection="1">
      <alignment horizontal="center" vertical="center" wrapText="1"/>
      <protection locked="0"/>
    </xf>
    <xf numFmtId="10" fontId="29" fillId="22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22" borderId="10" xfId="0" applyFont="1" applyFill="1" applyBorder="1" applyAlignment="1" applyProtection="1">
      <alignment horizontal="center" vertical="center" wrapText="1"/>
      <protection locked="0"/>
    </xf>
    <xf numFmtId="0" fontId="29" fillId="22" borderId="5" xfId="0" applyFont="1" applyFill="1" applyBorder="1" applyAlignment="1" applyProtection="1">
      <alignment horizontal="center" vertical="center" wrapText="1"/>
      <protection locked="0"/>
    </xf>
    <xf numFmtId="0" fontId="29" fillId="7" borderId="22" xfId="0" applyFont="1" applyFill="1" applyBorder="1" applyAlignment="1" applyProtection="1">
      <alignment horizontal="center" vertical="center" wrapText="1"/>
      <protection locked="0"/>
    </xf>
    <xf numFmtId="0" fontId="29" fillId="7" borderId="1" xfId="0" applyFont="1" applyFill="1" applyBorder="1" applyAlignment="1" applyProtection="1">
      <alignment horizontal="center" vertical="center" wrapText="1"/>
      <protection locked="0"/>
    </xf>
    <xf numFmtId="0" fontId="29" fillId="7" borderId="2" xfId="0" applyFont="1" applyFill="1" applyBorder="1" applyAlignment="1" applyProtection="1">
      <alignment horizontal="center" vertical="center" wrapText="1"/>
      <protection locked="0"/>
    </xf>
    <xf numFmtId="0" fontId="28" fillId="5" borderId="3" xfId="0" applyFont="1" applyFill="1" applyBorder="1" applyAlignment="1" applyProtection="1">
      <alignment horizontal="right" vertical="center" wrapText="1"/>
      <protection locked="0"/>
    </xf>
    <xf numFmtId="0" fontId="28" fillId="5" borderId="25" xfId="0" applyFont="1" applyFill="1" applyBorder="1" applyAlignment="1" applyProtection="1">
      <alignment horizontal="right" vertical="center" wrapText="1"/>
      <protection locked="0"/>
    </xf>
    <xf numFmtId="0" fontId="28" fillId="5" borderId="30" xfId="0" applyFont="1" applyFill="1" applyBorder="1" applyAlignment="1" applyProtection="1">
      <alignment horizontal="right" vertical="center" wrapText="1"/>
      <protection locked="0"/>
    </xf>
    <xf numFmtId="169" fontId="28" fillId="6" borderId="3" xfId="1" applyNumberFormat="1" applyFont="1" applyFill="1" applyBorder="1" applyAlignment="1" applyProtection="1">
      <alignment horizontal="right" vertical="center" wrapText="1"/>
      <protection locked="0"/>
    </xf>
    <xf numFmtId="169" fontId="28" fillId="6" borderId="25" xfId="1" applyNumberFormat="1" applyFont="1" applyFill="1" applyBorder="1" applyAlignment="1" applyProtection="1">
      <alignment horizontal="right" vertical="center" wrapText="1"/>
      <protection locked="0"/>
    </xf>
    <xf numFmtId="169" fontId="28" fillId="6" borderId="30" xfId="1" applyNumberFormat="1" applyFont="1" applyFill="1" applyBorder="1" applyAlignment="1" applyProtection="1">
      <alignment horizontal="right" vertical="center" wrapText="1"/>
      <protection locked="0"/>
    </xf>
    <xf numFmtId="0" fontId="15" fillId="2" borderId="1" xfId="0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27" fillId="3" borderId="2" xfId="0" applyFont="1" applyFill="1" applyBorder="1" applyAlignment="1" applyProtection="1">
      <alignment horizontal="left" vertical="center" wrapText="1"/>
      <protection locked="0"/>
    </xf>
    <xf numFmtId="0" fontId="27" fillId="3" borderId="21" xfId="0" applyFont="1" applyFill="1" applyBorder="1" applyAlignment="1" applyProtection="1">
      <alignment horizontal="left" vertical="center" wrapText="1"/>
      <protection locked="0"/>
    </xf>
    <xf numFmtId="0" fontId="28" fillId="4" borderId="8" xfId="0" applyFont="1" applyFill="1" applyBorder="1" applyAlignment="1" applyProtection="1">
      <alignment horizontal="center" vertical="center" wrapText="1"/>
      <protection locked="0"/>
    </xf>
    <xf numFmtId="0" fontId="28" fillId="4" borderId="10" xfId="0" applyFont="1" applyFill="1" applyBorder="1" applyAlignment="1" applyProtection="1">
      <alignment horizontal="center" vertical="center" wrapText="1"/>
      <protection locked="0"/>
    </xf>
    <xf numFmtId="0" fontId="28" fillId="4" borderId="5" xfId="0" applyFont="1" applyFill="1" applyBorder="1" applyAlignment="1" applyProtection="1">
      <alignment horizontal="center" vertical="center" wrapText="1"/>
      <protection locked="0"/>
    </xf>
    <xf numFmtId="0" fontId="40" fillId="22" borderId="26" xfId="0" applyFont="1" applyFill="1" applyBorder="1" applyAlignment="1" applyProtection="1">
      <alignment horizontal="center" vertical="center" wrapText="1"/>
      <protection locked="0"/>
    </xf>
    <xf numFmtId="0" fontId="40" fillId="22" borderId="27" xfId="0" applyFont="1" applyFill="1" applyBorder="1" applyAlignment="1" applyProtection="1">
      <alignment horizontal="center" vertical="center" wrapText="1"/>
      <protection locked="0"/>
    </xf>
    <xf numFmtId="0" fontId="40" fillId="22" borderId="28" xfId="0" applyFont="1" applyFill="1" applyBorder="1" applyAlignment="1" applyProtection="1">
      <alignment horizontal="center" vertical="center" wrapText="1"/>
      <protection locked="0"/>
    </xf>
    <xf numFmtId="0" fontId="28" fillId="4" borderId="22" xfId="0" applyFont="1" applyFill="1" applyBorder="1" applyAlignment="1" applyProtection="1">
      <alignment horizontal="center" vertical="center" wrapText="1"/>
      <protection locked="0"/>
    </xf>
    <xf numFmtId="0" fontId="39" fillId="4" borderId="3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29" fillId="7" borderId="8" xfId="0" applyFont="1" applyFill="1" applyBorder="1" applyAlignment="1" applyProtection="1">
      <alignment horizontal="center" vertical="center" wrapText="1"/>
      <protection locked="0"/>
    </xf>
    <xf numFmtId="0" fontId="29" fillId="7" borderId="5" xfId="0" applyFont="1" applyFill="1" applyBorder="1" applyAlignment="1" applyProtection="1">
      <alignment horizontal="center" vertical="center" wrapText="1"/>
      <protection locked="0"/>
    </xf>
    <xf numFmtId="169" fontId="31" fillId="8" borderId="3" xfId="0" applyNumberFormat="1" applyFont="1" applyFill="1" applyBorder="1" applyAlignment="1" applyProtection="1">
      <alignment horizontal="center" vertical="center" wrapText="1"/>
      <protection locked="0"/>
    </xf>
    <xf numFmtId="169" fontId="31" fillId="8" borderId="24" xfId="0" applyNumberFormat="1" applyFont="1" applyFill="1" applyBorder="1" applyAlignment="1" applyProtection="1">
      <alignment horizontal="center" vertical="center" wrapText="1"/>
      <protection locked="0"/>
    </xf>
    <xf numFmtId="0" fontId="29" fillId="22" borderId="8" xfId="0" applyFont="1" applyFill="1" applyBorder="1" applyAlignment="1" applyProtection="1">
      <alignment horizontal="center" vertical="center" wrapText="1"/>
      <protection locked="0"/>
    </xf>
    <xf numFmtId="0" fontId="10" fillId="15" borderId="9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2" fillId="26" borderId="23" xfId="0" applyFont="1" applyFill="1" applyBorder="1" applyAlignment="1" applyProtection="1">
      <alignment horizontal="center" wrapText="1"/>
    </xf>
    <xf numFmtId="0" fontId="42" fillId="27" borderId="23" xfId="0" applyFont="1" applyFill="1" applyBorder="1" applyAlignment="1" applyProtection="1">
      <alignment horizontal="center" wrapText="1"/>
    </xf>
    <xf numFmtId="166" fontId="42" fillId="26" borderId="23" xfId="1" applyNumberFormat="1" applyFont="1" applyFill="1" applyBorder="1" applyAlignment="1" applyProtection="1">
      <alignment horizontal="center" wrapText="1"/>
    </xf>
    <xf numFmtId="0" fontId="43" fillId="0" borderId="23" xfId="0" applyFont="1" applyBorder="1" applyAlignment="1" applyProtection="1">
      <alignment horizontal="center" wrapText="1"/>
    </xf>
    <xf numFmtId="0" fontId="43" fillId="28" borderId="23" xfId="0" applyFont="1" applyFill="1" applyBorder="1" applyAlignment="1" applyProtection="1">
      <alignment horizontal="center" wrapText="1"/>
    </xf>
    <xf numFmtId="170" fontId="0" fillId="0" borderId="23" xfId="0" applyNumberFormat="1" applyBorder="1" applyProtection="1"/>
    <xf numFmtId="170" fontId="0" fillId="0" borderId="23" xfId="0" applyNumberFormat="1" applyBorder="1" applyAlignment="1" applyProtection="1">
      <alignment horizontal="center"/>
    </xf>
    <xf numFmtId="0" fontId="46" fillId="28" borderId="0" xfId="0" applyFont="1" applyFill="1" applyBorder="1" applyAlignment="1" applyProtection="1">
      <alignment horizontal="left"/>
    </xf>
    <xf numFmtId="4" fontId="0" fillId="0" borderId="0" xfId="0" applyNumberFormat="1" applyProtection="1"/>
    <xf numFmtId="0" fontId="46" fillId="30" borderId="0" xfId="0" applyFont="1" applyFill="1" applyBorder="1" applyAlignment="1" applyProtection="1">
      <alignment horizontal="left"/>
    </xf>
    <xf numFmtId="0" fontId="43" fillId="30" borderId="23" xfId="0" applyFont="1" applyFill="1" applyBorder="1" applyAlignment="1" applyProtection="1">
      <alignment horizontal="center" wrapText="1"/>
    </xf>
    <xf numFmtId="0" fontId="44" fillId="0" borderId="23" xfId="0" applyFont="1" applyBorder="1" applyAlignment="1" applyProtection="1">
      <alignment horizontal="center" wrapText="1"/>
    </xf>
    <xf numFmtId="0" fontId="44" fillId="28" borderId="23" xfId="0" applyFont="1" applyFill="1" applyBorder="1" applyAlignment="1" applyProtection="1">
      <alignment horizontal="center" wrapText="1"/>
    </xf>
    <xf numFmtId="0" fontId="43" fillId="0" borderId="29" xfId="0" applyFont="1" applyBorder="1" applyAlignment="1" applyProtection="1">
      <alignment horizontal="center" wrapText="1"/>
    </xf>
    <xf numFmtId="170" fontId="0" fillId="0" borderId="29" xfId="0" applyNumberFormat="1" applyBorder="1" applyProtection="1"/>
    <xf numFmtId="170" fontId="0" fillId="0" borderId="29" xfId="0" applyNumberFormat="1" applyBorder="1" applyAlignment="1" applyProtection="1">
      <alignment horizontal="center"/>
    </xf>
    <xf numFmtId="0" fontId="45" fillId="29" borderId="3" xfId="0" applyFont="1" applyFill="1" applyBorder="1" applyAlignment="1" applyProtection="1">
      <alignment horizontal="center" wrapText="1"/>
    </xf>
    <xf numFmtId="0" fontId="45" fillId="29" borderId="30" xfId="0" applyFont="1" applyFill="1" applyBorder="1" applyAlignment="1" applyProtection="1">
      <alignment horizontal="center" wrapText="1"/>
    </xf>
    <xf numFmtId="170" fontId="45" fillId="29" borderId="30" xfId="0" applyNumberFormat="1" applyFont="1" applyFill="1" applyBorder="1" applyProtection="1"/>
    <xf numFmtId="0" fontId="0" fillId="0" borderId="0" xfId="0" applyAlignment="1" applyProtection="1">
      <alignment wrapText="1"/>
    </xf>
    <xf numFmtId="166" fontId="0" fillId="0" borderId="0" xfId="1" applyNumberFormat="1" applyFont="1" applyAlignment="1" applyProtection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DAE3F3"/>
      <rgbColor rgb="FF660066"/>
      <rgbColor rgb="FFFF8080"/>
      <rgbColor rgb="FF0070C0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215348</xdr:colOff>
      <xdr:row>48</xdr:row>
      <xdr:rowOff>0</xdr:rowOff>
    </xdr:from>
    <xdr:to>
      <xdr:col>0</xdr:col>
      <xdr:colOff>496957</xdr:colOff>
      <xdr:row>48</xdr:row>
      <xdr:rowOff>24848</xdr:rowOff>
    </xdr:to>
    <xdr:sp macro="" textlink="">
      <xdr:nvSpPr>
        <xdr:cNvPr id="8" name="Fluxograma: Conector 7">
          <a:extLst>
            <a:ext uri="{FF2B5EF4-FFF2-40B4-BE49-F238E27FC236}">
              <a16:creationId xmlns:a16="http://schemas.microsoft.com/office/drawing/2014/main" id="{B57EE77E-0C0F-422A-9BED-95A0B94041C5}"/>
            </a:ext>
          </a:extLst>
        </xdr:cNvPr>
        <xdr:cNvSpPr/>
      </xdr:nvSpPr>
      <xdr:spPr>
        <a:xfrm>
          <a:off x="811696" y="9765196"/>
          <a:ext cx="281609" cy="273326"/>
        </a:xfrm>
        <a:prstGeom prst="flowChartConnector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79F4AF-FBE7-49DA-9F9C-2D26887D578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2a8162c-852a-4c40-9911-cc48cc69732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BW53"/>
  <sheetViews>
    <sheetView showGridLines="0" tabSelected="1" topLeftCell="A10" zoomScale="80" zoomScaleNormal="80" workbookViewId="0">
      <selection activeCell="C25" sqref="C25"/>
    </sheetView>
  </sheetViews>
  <sheetFormatPr defaultColWidth="15" defaultRowHeight="15.5" x14ac:dyDescent="0.35"/>
  <cols>
    <col min="1" max="1" width="0.453125" style="61" customWidth="1"/>
    <col min="2" max="2" width="68.54296875" style="62" customWidth="1"/>
    <col min="3" max="3" width="21.453125" style="62" customWidth="1"/>
    <col min="4" max="4" width="19" style="62" bestFit="1" customWidth="1"/>
    <col min="5" max="5" width="15" style="62"/>
    <col min="6" max="6" width="17.26953125" style="62" customWidth="1"/>
    <col min="7" max="7" width="17.453125" style="62" bestFit="1" customWidth="1"/>
    <col min="8" max="8" width="15.54296875" style="62" bestFit="1" customWidth="1"/>
    <col min="9" max="49" width="15" style="62"/>
    <col min="50" max="50" width="17.453125" style="62" customWidth="1"/>
    <col min="51" max="51" width="18.54296875" style="62" customWidth="1"/>
    <col min="52" max="16384" width="15" style="62"/>
  </cols>
  <sheetData>
    <row r="1" spans="1:75" ht="25.5" customHeight="1" thickBot="1" x14ac:dyDescent="0.4">
      <c r="E1" s="63" t="s">
        <v>0</v>
      </c>
    </row>
    <row r="2" spans="1:75" ht="27" customHeight="1" thickBot="1" x14ac:dyDescent="0.4">
      <c r="E2" s="64" t="s">
        <v>1</v>
      </c>
      <c r="F2" s="65" t="s">
        <v>2</v>
      </c>
    </row>
    <row r="3" spans="1:75" x14ac:dyDescent="0.35">
      <c r="E3" s="66" t="s">
        <v>3</v>
      </c>
    </row>
    <row r="4" spans="1:75" ht="24.75" customHeight="1" x14ac:dyDescent="0.35">
      <c r="A4" s="127" t="s">
        <v>4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</row>
    <row r="5" spans="1:75" ht="20.25" customHeight="1" thickBot="1" x14ac:dyDescent="0.4">
      <c r="A5" s="129" t="s">
        <v>5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</row>
    <row r="6" spans="1:75" ht="30.75" customHeight="1" thickBot="1" x14ac:dyDescent="0.4">
      <c r="A6" s="113" t="s">
        <v>6</v>
      </c>
      <c r="B6" s="113"/>
      <c r="C6" s="131" t="s">
        <v>2</v>
      </c>
      <c r="D6" s="131" t="s">
        <v>7</v>
      </c>
      <c r="E6" s="114" t="s">
        <v>8</v>
      </c>
      <c r="F6" s="114"/>
      <c r="G6" s="114"/>
      <c r="H6" s="114" t="s">
        <v>9</v>
      </c>
      <c r="I6" s="114"/>
      <c r="J6" s="114"/>
      <c r="K6" s="114" t="s">
        <v>10</v>
      </c>
      <c r="L6" s="114"/>
      <c r="M6" s="114"/>
      <c r="N6" s="114" t="s">
        <v>11</v>
      </c>
      <c r="O6" s="114"/>
      <c r="P6" s="114"/>
      <c r="Q6" s="114" t="s">
        <v>12</v>
      </c>
      <c r="R6" s="114"/>
      <c r="S6" s="114"/>
      <c r="T6" s="114" t="s">
        <v>13</v>
      </c>
      <c r="U6" s="114"/>
      <c r="V6" s="114"/>
      <c r="W6" s="114" t="s">
        <v>14</v>
      </c>
      <c r="X6" s="114"/>
      <c r="Y6" s="114"/>
      <c r="Z6" s="114" t="s">
        <v>15</v>
      </c>
      <c r="AA6" s="114"/>
      <c r="AB6" s="114"/>
      <c r="AC6" s="114" t="s">
        <v>16</v>
      </c>
      <c r="AD6" s="114"/>
      <c r="AE6" s="114"/>
      <c r="AF6" s="114" t="s">
        <v>17</v>
      </c>
      <c r="AG6" s="114"/>
      <c r="AH6" s="114"/>
      <c r="AI6" s="114" t="s">
        <v>18</v>
      </c>
      <c r="AJ6" s="114"/>
      <c r="AK6" s="114"/>
      <c r="AL6" s="114" t="s">
        <v>19</v>
      </c>
      <c r="AM6" s="114"/>
      <c r="AN6" s="114"/>
      <c r="AO6" s="114" t="s">
        <v>20</v>
      </c>
      <c r="AP6" s="114"/>
      <c r="AQ6" s="114"/>
      <c r="AR6" s="114" t="s">
        <v>21</v>
      </c>
      <c r="AS6" s="114"/>
      <c r="AT6" s="114"/>
      <c r="AU6" s="114" t="s">
        <v>22</v>
      </c>
      <c r="AV6" s="114"/>
      <c r="AW6" s="114"/>
      <c r="AX6" s="114" t="s">
        <v>23</v>
      </c>
      <c r="AY6" s="114"/>
      <c r="AZ6" s="114" t="s">
        <v>24</v>
      </c>
      <c r="BA6" s="114"/>
      <c r="BB6" s="114"/>
      <c r="BC6" s="114" t="s">
        <v>25</v>
      </c>
      <c r="BD6" s="114"/>
      <c r="BE6" s="114"/>
      <c r="BF6" s="114" t="s">
        <v>26</v>
      </c>
      <c r="BG6" s="114"/>
      <c r="BH6" s="114"/>
      <c r="BI6" s="114" t="s">
        <v>27</v>
      </c>
      <c r="BJ6" s="114"/>
      <c r="BK6" s="114"/>
      <c r="BL6" s="114" t="s">
        <v>28</v>
      </c>
      <c r="BM6" s="114"/>
      <c r="BN6" s="114"/>
      <c r="BO6" s="114" t="s">
        <v>29</v>
      </c>
      <c r="BP6" s="114"/>
      <c r="BQ6" s="114"/>
      <c r="BR6" s="114" t="s">
        <v>30</v>
      </c>
      <c r="BS6" s="114"/>
      <c r="BT6" s="114"/>
      <c r="BU6" s="114" t="s">
        <v>31</v>
      </c>
      <c r="BV6" s="114"/>
      <c r="BW6" s="114"/>
    </row>
    <row r="7" spans="1:75" ht="16.5" customHeight="1" thickBot="1" x14ac:dyDescent="0.4">
      <c r="A7" s="113"/>
      <c r="B7" s="113"/>
      <c r="C7" s="132"/>
      <c r="D7" s="132"/>
      <c r="E7" s="60" t="s">
        <v>32</v>
      </c>
      <c r="F7" s="60" t="s">
        <v>33</v>
      </c>
      <c r="G7" s="60" t="s">
        <v>34</v>
      </c>
      <c r="H7" s="60" t="s">
        <v>35</v>
      </c>
      <c r="I7" s="60" t="s">
        <v>36</v>
      </c>
      <c r="J7" s="60" t="s">
        <v>37</v>
      </c>
      <c r="K7" s="60" t="s">
        <v>38</v>
      </c>
      <c r="L7" s="60" t="s">
        <v>39</v>
      </c>
      <c r="M7" s="60" t="s">
        <v>40</v>
      </c>
      <c r="N7" s="60" t="s">
        <v>41</v>
      </c>
      <c r="O7" s="60" t="s">
        <v>42</v>
      </c>
      <c r="P7" s="60" t="s">
        <v>43</v>
      </c>
      <c r="Q7" s="60" t="s">
        <v>44</v>
      </c>
      <c r="R7" s="60" t="s">
        <v>45</v>
      </c>
      <c r="S7" s="60" t="s">
        <v>46</v>
      </c>
      <c r="T7" s="60" t="s">
        <v>47</v>
      </c>
      <c r="U7" s="60" t="s">
        <v>48</v>
      </c>
      <c r="V7" s="60" t="s">
        <v>49</v>
      </c>
      <c r="W7" s="60" t="s">
        <v>50</v>
      </c>
      <c r="X7" s="60" t="s">
        <v>51</v>
      </c>
      <c r="Y7" s="60" t="s">
        <v>52</v>
      </c>
      <c r="Z7" s="60" t="s">
        <v>53</v>
      </c>
      <c r="AA7" s="60" t="s">
        <v>54</v>
      </c>
      <c r="AB7" s="60" t="s">
        <v>55</v>
      </c>
      <c r="AC7" s="60" t="s">
        <v>56</v>
      </c>
      <c r="AD7" s="60" t="s">
        <v>57</v>
      </c>
      <c r="AE7" s="60" t="s">
        <v>58</v>
      </c>
      <c r="AF7" s="60" t="s">
        <v>59</v>
      </c>
      <c r="AG7" s="60" t="s">
        <v>60</v>
      </c>
      <c r="AH7" s="60" t="s">
        <v>61</v>
      </c>
      <c r="AI7" s="60" t="s">
        <v>62</v>
      </c>
      <c r="AJ7" s="60" t="s">
        <v>63</v>
      </c>
      <c r="AK7" s="60" t="s">
        <v>64</v>
      </c>
      <c r="AL7" s="60" t="s">
        <v>65</v>
      </c>
      <c r="AM7" s="60" t="s">
        <v>66</v>
      </c>
      <c r="AN7" s="60" t="s">
        <v>67</v>
      </c>
      <c r="AO7" s="60" t="s">
        <v>68</v>
      </c>
      <c r="AP7" s="60" t="s">
        <v>69</v>
      </c>
      <c r="AQ7" s="60" t="s">
        <v>70</v>
      </c>
      <c r="AR7" s="60" t="s">
        <v>71</v>
      </c>
      <c r="AS7" s="60" t="s">
        <v>72</v>
      </c>
      <c r="AT7" s="60" t="s">
        <v>73</v>
      </c>
      <c r="AU7" s="60" t="s">
        <v>74</v>
      </c>
      <c r="AV7" s="60" t="s">
        <v>75</v>
      </c>
      <c r="AW7" s="60" t="s">
        <v>76</v>
      </c>
      <c r="AX7" s="60" t="s">
        <v>77</v>
      </c>
      <c r="AY7" s="60" t="s">
        <v>78</v>
      </c>
      <c r="AZ7" s="60" t="s">
        <v>79</v>
      </c>
      <c r="BA7" s="60" t="s">
        <v>80</v>
      </c>
      <c r="BB7" s="60" t="s">
        <v>81</v>
      </c>
      <c r="BC7" s="60" t="s">
        <v>82</v>
      </c>
      <c r="BD7" s="60" t="s">
        <v>83</v>
      </c>
      <c r="BE7" s="60" t="s">
        <v>84</v>
      </c>
      <c r="BF7" s="60" t="s">
        <v>85</v>
      </c>
      <c r="BG7" s="60" t="s">
        <v>86</v>
      </c>
      <c r="BH7" s="60" t="s">
        <v>87</v>
      </c>
      <c r="BI7" s="60" t="s">
        <v>88</v>
      </c>
      <c r="BJ7" s="60" t="s">
        <v>89</v>
      </c>
      <c r="BK7" s="60" t="s">
        <v>90</v>
      </c>
      <c r="BL7" s="60" t="s">
        <v>243</v>
      </c>
      <c r="BM7" s="60" t="s">
        <v>91</v>
      </c>
      <c r="BN7" s="60" t="s">
        <v>92</v>
      </c>
      <c r="BO7" s="60" t="s">
        <v>93</v>
      </c>
      <c r="BP7" s="60" t="s">
        <v>94</v>
      </c>
      <c r="BQ7" s="60" t="s">
        <v>95</v>
      </c>
      <c r="BR7" s="60" t="s">
        <v>32</v>
      </c>
      <c r="BS7" s="60" t="s">
        <v>33</v>
      </c>
      <c r="BT7" s="60" t="s">
        <v>34</v>
      </c>
      <c r="BU7" s="60" t="s">
        <v>96</v>
      </c>
      <c r="BV7" s="60" t="s">
        <v>97</v>
      </c>
      <c r="BW7" s="60" t="s">
        <v>98</v>
      </c>
    </row>
    <row r="8" spans="1:75" ht="15" customHeight="1" thickBot="1" x14ac:dyDescent="0.4">
      <c r="A8" s="113"/>
      <c r="B8" s="113"/>
      <c r="C8" s="133"/>
      <c r="D8" s="133"/>
      <c r="E8" s="100" t="s">
        <v>99</v>
      </c>
      <c r="F8" s="100" t="s">
        <v>100</v>
      </c>
      <c r="G8" s="100" t="s">
        <v>101</v>
      </c>
      <c r="H8" s="100" t="s">
        <v>99</v>
      </c>
      <c r="I8" s="100" t="s">
        <v>100</v>
      </c>
      <c r="J8" s="100" t="s">
        <v>101</v>
      </c>
      <c r="K8" s="100" t="s">
        <v>99</v>
      </c>
      <c r="L8" s="100" t="s">
        <v>100</v>
      </c>
      <c r="M8" s="100" t="s">
        <v>101</v>
      </c>
      <c r="N8" s="100" t="s">
        <v>99</v>
      </c>
      <c r="O8" s="100" t="s">
        <v>100</v>
      </c>
      <c r="P8" s="100" t="s">
        <v>101</v>
      </c>
      <c r="Q8" s="100" t="s">
        <v>99</v>
      </c>
      <c r="R8" s="100" t="s">
        <v>100</v>
      </c>
      <c r="S8" s="100" t="s">
        <v>101</v>
      </c>
      <c r="T8" s="100" t="s">
        <v>99</v>
      </c>
      <c r="U8" s="100" t="s">
        <v>100</v>
      </c>
      <c r="V8" s="100" t="s">
        <v>101</v>
      </c>
      <c r="W8" s="100" t="s">
        <v>99</v>
      </c>
      <c r="X8" s="100" t="s">
        <v>100</v>
      </c>
      <c r="Y8" s="100" t="s">
        <v>101</v>
      </c>
      <c r="Z8" s="100" t="s">
        <v>99</v>
      </c>
      <c r="AA8" s="100" t="s">
        <v>100</v>
      </c>
      <c r="AB8" s="100" t="s">
        <v>101</v>
      </c>
      <c r="AC8" s="100" t="s">
        <v>99</v>
      </c>
      <c r="AD8" s="100" t="s">
        <v>100</v>
      </c>
      <c r="AE8" s="100" t="s">
        <v>101</v>
      </c>
      <c r="AF8" s="100" t="s">
        <v>99</v>
      </c>
      <c r="AG8" s="100" t="s">
        <v>100</v>
      </c>
      <c r="AH8" s="100" t="s">
        <v>101</v>
      </c>
      <c r="AI8" s="100" t="s">
        <v>102</v>
      </c>
      <c r="AJ8" s="100" t="s">
        <v>103</v>
      </c>
      <c r="AK8" s="100" t="s">
        <v>104</v>
      </c>
      <c r="AL8" s="100" t="s">
        <v>102</v>
      </c>
      <c r="AM8" s="100" t="s">
        <v>103</v>
      </c>
      <c r="AN8" s="100" t="s">
        <v>104</v>
      </c>
      <c r="AO8" s="100" t="s">
        <v>102</v>
      </c>
      <c r="AP8" s="100" t="s">
        <v>103</v>
      </c>
      <c r="AQ8" s="100" t="s">
        <v>104</v>
      </c>
      <c r="AR8" s="100" t="s">
        <v>99</v>
      </c>
      <c r="AS8" s="100" t="s">
        <v>100</v>
      </c>
      <c r="AT8" s="100" t="s">
        <v>101</v>
      </c>
      <c r="AU8" s="100" t="s">
        <v>99</v>
      </c>
      <c r="AV8" s="100" t="s">
        <v>100</v>
      </c>
      <c r="AW8" s="100" t="s">
        <v>101</v>
      </c>
      <c r="AX8" s="100" t="s">
        <v>99</v>
      </c>
      <c r="AY8" s="100" t="s">
        <v>100</v>
      </c>
      <c r="AZ8" s="100" t="s">
        <v>99</v>
      </c>
      <c r="BA8" s="100" t="s">
        <v>100</v>
      </c>
      <c r="BB8" s="100" t="s">
        <v>101</v>
      </c>
      <c r="BC8" s="100" t="s">
        <v>99</v>
      </c>
      <c r="BD8" s="100" t="s">
        <v>100</v>
      </c>
      <c r="BE8" s="100" t="s">
        <v>101</v>
      </c>
      <c r="BF8" s="100" t="s">
        <v>99</v>
      </c>
      <c r="BG8" s="100" t="s">
        <v>100</v>
      </c>
      <c r="BH8" s="100" t="s">
        <v>101</v>
      </c>
      <c r="BI8" s="100" t="s">
        <v>99</v>
      </c>
      <c r="BJ8" s="100" t="s">
        <v>100</v>
      </c>
      <c r="BK8" s="100" t="s">
        <v>101</v>
      </c>
      <c r="BL8" s="100" t="s">
        <v>99</v>
      </c>
      <c r="BM8" s="100" t="s">
        <v>100</v>
      </c>
      <c r="BN8" s="100" t="s">
        <v>101</v>
      </c>
      <c r="BO8" s="100" t="s">
        <v>99</v>
      </c>
      <c r="BP8" s="100" t="s">
        <v>100</v>
      </c>
      <c r="BQ8" s="100" t="s">
        <v>101</v>
      </c>
      <c r="BR8" s="100" t="s">
        <v>99</v>
      </c>
      <c r="BS8" s="100" t="s">
        <v>100</v>
      </c>
      <c r="BT8" s="100" t="s">
        <v>101</v>
      </c>
      <c r="BU8" s="100" t="s">
        <v>99</v>
      </c>
      <c r="BV8" s="100" t="s">
        <v>100</v>
      </c>
      <c r="BW8" s="100" t="s">
        <v>101</v>
      </c>
    </row>
    <row r="9" spans="1:75" ht="15" customHeight="1" thickBot="1" x14ac:dyDescent="0.4">
      <c r="A9" s="67"/>
      <c r="B9" s="121" t="s">
        <v>105</v>
      </c>
      <c r="C9" s="122"/>
      <c r="D9" s="123"/>
      <c r="E9" s="100" t="s">
        <v>244</v>
      </c>
      <c r="F9" s="100" t="s">
        <v>244</v>
      </c>
      <c r="G9" s="100" t="s">
        <v>244</v>
      </c>
      <c r="H9" s="100" t="s">
        <v>245</v>
      </c>
      <c r="I9" s="100" t="s">
        <v>245</v>
      </c>
      <c r="J9" s="100" t="s">
        <v>245</v>
      </c>
      <c r="K9" s="100" t="s">
        <v>246</v>
      </c>
      <c r="L9" s="100" t="s">
        <v>246</v>
      </c>
      <c r="M9" s="100" t="s">
        <v>246</v>
      </c>
      <c r="N9" s="100" t="s">
        <v>246</v>
      </c>
      <c r="O9" s="100" t="s">
        <v>246</v>
      </c>
      <c r="P9" s="100" t="s">
        <v>246</v>
      </c>
      <c r="Q9" s="100" t="s">
        <v>246</v>
      </c>
      <c r="R9" s="100" t="s">
        <v>246</v>
      </c>
      <c r="S9" s="100" t="s">
        <v>246</v>
      </c>
      <c r="T9" s="100" t="s">
        <v>246</v>
      </c>
      <c r="U9" s="100" t="s">
        <v>246</v>
      </c>
      <c r="V9" s="100" t="s">
        <v>246</v>
      </c>
      <c r="W9" s="100" t="s">
        <v>246</v>
      </c>
      <c r="X9" s="100" t="s">
        <v>246</v>
      </c>
      <c r="Y9" s="100" t="s">
        <v>246</v>
      </c>
      <c r="Z9" s="100" t="s">
        <v>245</v>
      </c>
      <c r="AA9" s="100" t="s">
        <v>245</v>
      </c>
      <c r="AB9" s="100" t="s">
        <v>246</v>
      </c>
      <c r="AC9" s="100" t="s">
        <v>245</v>
      </c>
      <c r="AD9" s="100" t="s">
        <v>245</v>
      </c>
      <c r="AE9" s="100" t="s">
        <v>246</v>
      </c>
      <c r="AF9" s="100" t="s">
        <v>245</v>
      </c>
      <c r="AG9" s="100" t="s">
        <v>245</v>
      </c>
      <c r="AH9" s="100" t="s">
        <v>246</v>
      </c>
      <c r="AI9" s="100" t="s">
        <v>246</v>
      </c>
      <c r="AJ9" s="100" t="s">
        <v>246</v>
      </c>
      <c r="AK9" s="100" t="s">
        <v>246</v>
      </c>
      <c r="AL9" s="100" t="s">
        <v>246</v>
      </c>
      <c r="AM9" s="100" t="s">
        <v>246</v>
      </c>
      <c r="AN9" s="100" t="s">
        <v>246</v>
      </c>
      <c r="AO9" s="100" t="s">
        <v>246</v>
      </c>
      <c r="AP9" s="100" t="s">
        <v>246</v>
      </c>
      <c r="AQ9" s="100" t="s">
        <v>246</v>
      </c>
      <c r="AR9" s="100" t="s">
        <v>246</v>
      </c>
      <c r="AS9" s="100" t="s">
        <v>246</v>
      </c>
      <c r="AT9" s="100" t="s">
        <v>246</v>
      </c>
      <c r="AU9" s="100" t="s">
        <v>246</v>
      </c>
      <c r="AV9" s="100" t="s">
        <v>246</v>
      </c>
      <c r="AW9" s="100" t="s">
        <v>246</v>
      </c>
      <c r="AX9" s="100" t="s">
        <v>246</v>
      </c>
      <c r="AY9" s="100" t="s">
        <v>246</v>
      </c>
      <c r="AZ9" s="100" t="s">
        <v>244</v>
      </c>
      <c r="BA9" s="100" t="s">
        <v>244</v>
      </c>
      <c r="BB9" s="100" t="s">
        <v>244</v>
      </c>
      <c r="BC9" s="100" t="s">
        <v>246</v>
      </c>
      <c r="BD9" s="100" t="s">
        <v>246</v>
      </c>
      <c r="BE9" s="100" t="s">
        <v>246</v>
      </c>
      <c r="BF9" s="100" t="s">
        <v>246</v>
      </c>
      <c r="BG9" s="100" t="s">
        <v>246</v>
      </c>
      <c r="BH9" s="100" t="s">
        <v>246</v>
      </c>
      <c r="BI9" s="100" t="s">
        <v>246</v>
      </c>
      <c r="BJ9" s="100" t="s">
        <v>246</v>
      </c>
      <c r="BK9" s="100" t="s">
        <v>246</v>
      </c>
      <c r="BL9" s="100" t="s">
        <v>246</v>
      </c>
      <c r="BM9" s="100" t="s">
        <v>246</v>
      </c>
      <c r="BN9" s="100" t="s">
        <v>246</v>
      </c>
      <c r="BO9" s="100" t="s">
        <v>246</v>
      </c>
      <c r="BP9" s="100" t="s">
        <v>246</v>
      </c>
      <c r="BQ9" s="100" t="s">
        <v>246</v>
      </c>
      <c r="BR9" s="100" t="s">
        <v>246</v>
      </c>
      <c r="BS9" s="100" t="s">
        <v>246</v>
      </c>
      <c r="BT9" s="100" t="s">
        <v>246</v>
      </c>
      <c r="BU9" s="100" t="s">
        <v>246</v>
      </c>
      <c r="BV9" s="100" t="s">
        <v>246</v>
      </c>
      <c r="BW9" s="100" t="s">
        <v>246</v>
      </c>
    </row>
    <row r="10" spans="1:75" ht="15" customHeight="1" thickBot="1" x14ac:dyDescent="0.4">
      <c r="A10" s="67"/>
      <c r="B10" s="124" t="s">
        <v>107</v>
      </c>
      <c r="C10" s="125"/>
      <c r="D10" s="126"/>
      <c r="E10" s="101">
        <v>1711.3</v>
      </c>
      <c r="F10" s="101">
        <v>1824.97</v>
      </c>
      <c r="G10" s="101">
        <v>1939.48</v>
      </c>
      <c r="H10" s="101">
        <v>3080.34</v>
      </c>
      <c r="I10" s="101">
        <v>3193.71</v>
      </c>
      <c r="J10" s="101">
        <v>3308.52</v>
      </c>
      <c r="K10" s="101">
        <v>4200</v>
      </c>
      <c r="L10" s="101">
        <v>6300</v>
      </c>
      <c r="M10" s="101">
        <v>8400</v>
      </c>
      <c r="N10" s="101">
        <v>5019.82</v>
      </c>
      <c r="O10" s="101">
        <v>5647.29</v>
      </c>
      <c r="P10" s="101">
        <v>7350</v>
      </c>
      <c r="Q10" s="101">
        <v>7350</v>
      </c>
      <c r="R10" s="101">
        <v>8925</v>
      </c>
      <c r="S10" s="101">
        <v>9975</v>
      </c>
      <c r="T10" s="101">
        <v>4563.47</v>
      </c>
      <c r="U10" s="101">
        <v>5704.34</v>
      </c>
      <c r="V10" s="101">
        <v>7350</v>
      </c>
      <c r="W10" s="101">
        <v>11500</v>
      </c>
      <c r="X10" s="101">
        <v>12977.08</v>
      </c>
      <c r="Y10" s="101">
        <v>14000</v>
      </c>
      <c r="Z10" s="101">
        <v>5460</v>
      </c>
      <c r="AA10" s="101">
        <v>8037.84</v>
      </c>
      <c r="AB10" s="101">
        <v>11007.32</v>
      </c>
      <c r="AC10" s="101">
        <v>6211.3</v>
      </c>
      <c r="AD10" s="101">
        <v>9005.84</v>
      </c>
      <c r="AE10" s="101">
        <v>11700.68</v>
      </c>
      <c r="AF10" s="101">
        <v>6983.98</v>
      </c>
      <c r="AG10" s="101">
        <v>9954.15</v>
      </c>
      <c r="AH10" s="101">
        <v>12526.48</v>
      </c>
      <c r="AI10" s="101">
        <v>13579.91</v>
      </c>
      <c r="AJ10" s="101">
        <v>14489.77</v>
      </c>
      <c r="AK10" s="101">
        <v>15512.75</v>
      </c>
      <c r="AL10" s="101">
        <v>16288.39</v>
      </c>
      <c r="AM10" s="101">
        <v>17379.71</v>
      </c>
      <c r="AN10" s="101">
        <v>18606.7</v>
      </c>
      <c r="AO10" s="101">
        <v>16288.39</v>
      </c>
      <c r="AP10" s="101">
        <v>17379.71</v>
      </c>
      <c r="AQ10" s="101">
        <v>18606.7</v>
      </c>
      <c r="AR10" s="101">
        <v>4346.16</v>
      </c>
      <c r="AS10" s="101">
        <v>5432.7</v>
      </c>
      <c r="AT10" s="101">
        <v>7000</v>
      </c>
      <c r="AU10" s="101">
        <v>4346.16</v>
      </c>
      <c r="AV10" s="101">
        <v>5432.7</v>
      </c>
      <c r="AW10" s="101">
        <v>7000</v>
      </c>
      <c r="AX10" s="101">
        <v>4780.78</v>
      </c>
      <c r="AY10" s="101">
        <v>5378.37</v>
      </c>
      <c r="AZ10" s="101">
        <v>3480</v>
      </c>
      <c r="BA10" s="101">
        <v>3950</v>
      </c>
      <c r="BB10" s="101">
        <v>4300</v>
      </c>
      <c r="BC10" s="101">
        <v>5600</v>
      </c>
      <c r="BD10" s="101">
        <v>6100</v>
      </c>
      <c r="BE10" s="101">
        <v>6700</v>
      </c>
      <c r="BF10" s="101">
        <v>4500</v>
      </c>
      <c r="BG10" s="101">
        <v>5000</v>
      </c>
      <c r="BH10" s="101">
        <v>5300</v>
      </c>
      <c r="BI10" s="101">
        <v>4600</v>
      </c>
      <c r="BJ10" s="101">
        <v>5400</v>
      </c>
      <c r="BK10" s="101">
        <v>6200</v>
      </c>
      <c r="BL10" s="101">
        <v>5100</v>
      </c>
      <c r="BM10" s="101">
        <v>5900</v>
      </c>
      <c r="BN10" s="101">
        <v>6700</v>
      </c>
      <c r="BO10" s="101">
        <v>4200</v>
      </c>
      <c r="BP10" s="101">
        <v>4800</v>
      </c>
      <c r="BQ10" s="101">
        <v>5400</v>
      </c>
      <c r="BR10" s="101">
        <v>2500</v>
      </c>
      <c r="BS10" s="101">
        <v>2750</v>
      </c>
      <c r="BT10" s="101">
        <v>3025</v>
      </c>
      <c r="BU10" s="101">
        <v>3649.96</v>
      </c>
      <c r="BV10" s="101">
        <v>4014.95</v>
      </c>
      <c r="BW10" s="101">
        <v>4416.45</v>
      </c>
    </row>
    <row r="11" spans="1:75" s="68" customFormat="1" ht="2" customHeight="1" thickBot="1" x14ac:dyDescent="0.4"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</row>
    <row r="12" spans="1:75" ht="15" customHeight="1" thickBot="1" x14ac:dyDescent="0.4">
      <c r="A12" s="69"/>
      <c r="B12" s="70" t="s">
        <v>106</v>
      </c>
      <c r="C12" s="71" t="s">
        <v>371</v>
      </c>
      <c r="D12" s="71" t="s">
        <v>371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4"/>
    </row>
    <row r="13" spans="1:75" ht="15" customHeight="1" thickBot="1" x14ac:dyDescent="0.4">
      <c r="A13" s="115"/>
      <c r="B13" s="72" t="s">
        <v>108</v>
      </c>
      <c r="C13" s="73"/>
      <c r="D13" s="112" t="s">
        <v>373</v>
      </c>
      <c r="E13" s="105">
        <f t="shared" ref="E13:E30" si="0">$E$10*C13</f>
        <v>0</v>
      </c>
      <c r="F13" s="105">
        <f t="shared" ref="F13:F30" si="1">$F$10*C13</f>
        <v>0</v>
      </c>
      <c r="G13" s="105">
        <f t="shared" ref="G13:G30" si="2">$G$10*C13</f>
        <v>0</v>
      </c>
      <c r="H13" s="105">
        <f t="shared" ref="H13:H30" si="3">$H$10*C13</f>
        <v>0</v>
      </c>
      <c r="I13" s="105">
        <f t="shared" ref="I13:I30" si="4">$I$10*C13</f>
        <v>0</v>
      </c>
      <c r="J13" s="105">
        <f t="shared" ref="J13:J30" si="5">$J$10*C13</f>
        <v>0</v>
      </c>
      <c r="K13" s="105">
        <f t="shared" ref="K13:K30" si="6">$K$10*C13</f>
        <v>0</v>
      </c>
      <c r="L13" s="105">
        <f t="shared" ref="L13:L30" si="7">$L$10*C13</f>
        <v>0</v>
      </c>
      <c r="M13" s="105">
        <f t="shared" ref="M13:M30" si="8">$M$10*C13</f>
        <v>0</v>
      </c>
      <c r="N13" s="105">
        <f t="shared" ref="N13:N30" si="9">$N$10*C13</f>
        <v>0</v>
      </c>
      <c r="O13" s="105">
        <f t="shared" ref="O13:O30" si="10">$O$10*C13</f>
        <v>0</v>
      </c>
      <c r="P13" s="105">
        <f t="shared" ref="P13:P30" si="11">$P$10*C13</f>
        <v>0</v>
      </c>
      <c r="Q13" s="105">
        <f t="shared" ref="Q13:Q30" si="12">$Q$10*C13</f>
        <v>0</v>
      </c>
      <c r="R13" s="105">
        <f t="shared" ref="R13:R30" si="13">$R$10*C13</f>
        <v>0</v>
      </c>
      <c r="S13" s="105">
        <f t="shared" ref="S13:S30" si="14">$S$10*C13</f>
        <v>0</v>
      </c>
      <c r="T13" s="105">
        <f t="shared" ref="T13:T30" si="15">$T$10*C13</f>
        <v>0</v>
      </c>
      <c r="U13" s="105">
        <f t="shared" ref="U13:U30" si="16">$U$10*C13</f>
        <v>0</v>
      </c>
      <c r="V13" s="105">
        <f t="shared" ref="V13:V30" si="17">$V$10*C13</f>
        <v>0</v>
      </c>
      <c r="W13" s="105">
        <f>W10*C13</f>
        <v>0</v>
      </c>
      <c r="X13" s="105">
        <f t="shared" ref="X13:X30" si="18">$X$10*C13</f>
        <v>0</v>
      </c>
      <c r="Y13" s="105">
        <f t="shared" ref="Y13:Y30" si="19">$Y$10*C13</f>
        <v>0</v>
      </c>
      <c r="Z13" s="105">
        <f t="shared" ref="Z13:Z30" si="20">$Z$10*C13</f>
        <v>0</v>
      </c>
      <c r="AA13" s="105">
        <f t="shared" ref="AA13:AA30" si="21">$AA$10*C13</f>
        <v>0</v>
      </c>
      <c r="AB13" s="105">
        <f t="shared" ref="AB13:AB30" si="22">$AB$10*C13</f>
        <v>0</v>
      </c>
      <c r="AC13" s="105">
        <f t="shared" ref="AC13:AC30" si="23">$AC$10*C13</f>
        <v>0</v>
      </c>
      <c r="AD13" s="105">
        <f t="shared" ref="AD13:AD30" si="24">$AD$10*C13</f>
        <v>0</v>
      </c>
      <c r="AE13" s="105">
        <f>AE10*C13</f>
        <v>0</v>
      </c>
      <c r="AF13" s="105">
        <f t="shared" ref="AF13:AF30" si="25">$AF$10*C13</f>
        <v>0</v>
      </c>
      <c r="AG13" s="105">
        <f t="shared" ref="AG13:AG30" si="26">$AG$10*C13</f>
        <v>0</v>
      </c>
      <c r="AH13" s="105">
        <f t="shared" ref="AH13:AH30" si="27">$AH$10*C13</f>
        <v>0</v>
      </c>
      <c r="AI13" s="105">
        <f t="shared" ref="AI13:AI30" si="28">$AI$10*C13</f>
        <v>0</v>
      </c>
      <c r="AJ13" s="105">
        <f t="shared" ref="AJ13:AJ30" si="29">$AJ$10*C13</f>
        <v>0</v>
      </c>
      <c r="AK13" s="105">
        <f t="shared" ref="AK13:AK30" si="30">$AK$10*C13</f>
        <v>0</v>
      </c>
      <c r="AL13" s="105">
        <f t="shared" ref="AL13:AL30" si="31">$AL$10*C13</f>
        <v>0</v>
      </c>
      <c r="AM13" s="105">
        <f t="shared" ref="AM13:AM30" si="32">$AM$10*C13</f>
        <v>0</v>
      </c>
      <c r="AN13" s="105">
        <f t="shared" ref="AN13:AN30" si="33">$AN$10*C13</f>
        <v>0</v>
      </c>
      <c r="AO13" s="105">
        <f t="shared" ref="AO13:AO30" si="34">$AO$10*C13</f>
        <v>0</v>
      </c>
      <c r="AP13" s="105">
        <f t="shared" ref="AP13:AP30" si="35">$AP$10*C13</f>
        <v>0</v>
      </c>
      <c r="AQ13" s="105">
        <f t="shared" ref="AQ13:AQ30" si="36">$AQ$10*C13</f>
        <v>0</v>
      </c>
      <c r="AR13" s="105">
        <f t="shared" ref="AR13:AR30" si="37">$AR$10*C13</f>
        <v>0</v>
      </c>
      <c r="AS13" s="105">
        <f t="shared" ref="AS13:AS30" si="38">$AS$10*C13</f>
        <v>0</v>
      </c>
      <c r="AT13" s="105">
        <f t="shared" ref="AT13:AT30" si="39">$AT$10*C13</f>
        <v>0</v>
      </c>
      <c r="AU13" s="105">
        <f t="shared" ref="AU13:AU30" si="40">$AU$10*C13</f>
        <v>0</v>
      </c>
      <c r="AV13" s="105">
        <f t="shared" ref="AV13:AV30" si="41">$AV$10*C13</f>
        <v>0</v>
      </c>
      <c r="AW13" s="105">
        <f t="shared" ref="AW13:AW30" si="42">$AW$10*C13</f>
        <v>0</v>
      </c>
      <c r="AX13" s="105">
        <f t="shared" ref="AX13:AX30" si="43">$AX$10*C13</f>
        <v>0</v>
      </c>
      <c r="AY13" s="105">
        <f t="shared" ref="AY13:AY30" si="44">$AY$10*C13</f>
        <v>0</v>
      </c>
      <c r="AZ13" s="105">
        <f t="shared" ref="AZ13:AZ30" si="45">$AZ$10*C13</f>
        <v>0</v>
      </c>
      <c r="BA13" s="105">
        <f t="shared" ref="BA13:BA30" si="46">$BA$10*C13</f>
        <v>0</v>
      </c>
      <c r="BB13" s="105">
        <f t="shared" ref="BB13:BB30" si="47">$BB$10*C13</f>
        <v>0</v>
      </c>
      <c r="BC13" s="105">
        <f t="shared" ref="BC13:BC30" si="48">$BC$10*C13</f>
        <v>0</v>
      </c>
      <c r="BD13" s="105">
        <f t="shared" ref="BD13:BD30" si="49">$BD$10*C13</f>
        <v>0</v>
      </c>
      <c r="BE13" s="105">
        <f t="shared" ref="BE13:BE30" si="50">$BE$10*C13</f>
        <v>0</v>
      </c>
      <c r="BF13" s="105">
        <f t="shared" ref="BF13:BF30" si="51">$BF$10*C13</f>
        <v>0</v>
      </c>
      <c r="BG13" s="105">
        <f t="shared" ref="BG13:BG30" si="52">$BG$10*C13</f>
        <v>0</v>
      </c>
      <c r="BH13" s="105">
        <f t="shared" ref="BH13:BH30" si="53">$BH$10*C13</f>
        <v>0</v>
      </c>
      <c r="BI13" s="105">
        <f t="shared" ref="BI13:BI30" si="54">$BI$10*C13</f>
        <v>0</v>
      </c>
      <c r="BJ13" s="105">
        <f t="shared" ref="BJ13:BJ30" si="55">$BJ$10*C13</f>
        <v>0</v>
      </c>
      <c r="BK13" s="105">
        <f t="shared" ref="BK13:BK30" si="56">$BK$10*C13</f>
        <v>0</v>
      </c>
      <c r="BL13" s="105">
        <f t="shared" ref="BL13:BL30" si="57">$BL$10*C13</f>
        <v>0</v>
      </c>
      <c r="BM13" s="105">
        <f t="shared" ref="BM13:BM30" si="58">$BM$10*C13</f>
        <v>0</v>
      </c>
      <c r="BN13" s="105">
        <f t="shared" ref="BN13:BN30" si="59">$BN$10*C13</f>
        <v>0</v>
      </c>
      <c r="BO13" s="105">
        <f t="shared" ref="BO13:BO30" si="60">$BO$10*C13</f>
        <v>0</v>
      </c>
      <c r="BP13" s="105">
        <f t="shared" ref="BP13:BP30" si="61">$BP$10*C13</f>
        <v>0</v>
      </c>
      <c r="BQ13" s="105">
        <f t="shared" ref="BQ13:BQ30" si="62">$BQ$10*C13</f>
        <v>0</v>
      </c>
      <c r="BR13" s="105">
        <f t="shared" ref="BR13:BR30" si="63">$BR$10*C13</f>
        <v>0</v>
      </c>
      <c r="BS13" s="105">
        <f t="shared" ref="BS13:BS30" si="64">$BS$10*C13</f>
        <v>0</v>
      </c>
      <c r="BT13" s="105">
        <f t="shared" ref="BT13:BT30" si="65">$BT$10*C13</f>
        <v>0</v>
      </c>
      <c r="BU13" s="105">
        <f t="shared" ref="BU13:BU30" si="66">$BU$10*C13</f>
        <v>0</v>
      </c>
      <c r="BV13" s="105">
        <f t="shared" ref="BV13:BV30" si="67">$BV$10*C13</f>
        <v>0</v>
      </c>
      <c r="BW13" s="105">
        <f t="shared" ref="BW13:BW30" si="68">$BW$10*C13</f>
        <v>0</v>
      </c>
    </row>
    <row r="14" spans="1:75" ht="15" customHeight="1" thickBot="1" x14ac:dyDescent="0.4">
      <c r="A14" s="116"/>
      <c r="B14" s="74" t="s">
        <v>109</v>
      </c>
      <c r="C14" s="73"/>
      <c r="D14" s="112" t="s">
        <v>373</v>
      </c>
      <c r="E14" s="105">
        <f t="shared" si="0"/>
        <v>0</v>
      </c>
      <c r="F14" s="105">
        <f t="shared" si="1"/>
        <v>0</v>
      </c>
      <c r="G14" s="105">
        <f t="shared" si="2"/>
        <v>0</v>
      </c>
      <c r="H14" s="105">
        <f t="shared" si="3"/>
        <v>0</v>
      </c>
      <c r="I14" s="105">
        <f t="shared" si="4"/>
        <v>0</v>
      </c>
      <c r="J14" s="105">
        <f t="shared" si="5"/>
        <v>0</v>
      </c>
      <c r="K14" s="105">
        <f t="shared" si="6"/>
        <v>0</v>
      </c>
      <c r="L14" s="105">
        <f t="shared" si="7"/>
        <v>0</v>
      </c>
      <c r="M14" s="105">
        <f t="shared" si="8"/>
        <v>0</v>
      </c>
      <c r="N14" s="105">
        <f t="shared" si="9"/>
        <v>0</v>
      </c>
      <c r="O14" s="105">
        <f t="shared" si="10"/>
        <v>0</v>
      </c>
      <c r="P14" s="105">
        <f t="shared" si="11"/>
        <v>0</v>
      </c>
      <c r="Q14" s="105">
        <f t="shared" si="12"/>
        <v>0</v>
      </c>
      <c r="R14" s="105">
        <f t="shared" si="13"/>
        <v>0</v>
      </c>
      <c r="S14" s="105">
        <f t="shared" si="14"/>
        <v>0</v>
      </c>
      <c r="T14" s="105">
        <f t="shared" si="15"/>
        <v>0</v>
      </c>
      <c r="U14" s="105">
        <f t="shared" si="16"/>
        <v>0</v>
      </c>
      <c r="V14" s="105">
        <f t="shared" si="17"/>
        <v>0</v>
      </c>
      <c r="W14" s="105">
        <f t="shared" ref="W14:W27" si="69">W13*C14</f>
        <v>0</v>
      </c>
      <c r="X14" s="105">
        <f t="shared" si="18"/>
        <v>0</v>
      </c>
      <c r="Y14" s="105">
        <f t="shared" si="19"/>
        <v>0</v>
      </c>
      <c r="Z14" s="105">
        <f t="shared" si="20"/>
        <v>0</v>
      </c>
      <c r="AA14" s="105">
        <f t="shared" si="21"/>
        <v>0</v>
      </c>
      <c r="AB14" s="105">
        <f t="shared" si="22"/>
        <v>0</v>
      </c>
      <c r="AC14" s="105">
        <f t="shared" si="23"/>
        <v>0</v>
      </c>
      <c r="AD14" s="105">
        <f t="shared" si="24"/>
        <v>0</v>
      </c>
      <c r="AE14" s="105">
        <f t="shared" ref="AE14:AE27" si="70">AE13*C14</f>
        <v>0</v>
      </c>
      <c r="AF14" s="105">
        <f t="shared" si="25"/>
        <v>0</v>
      </c>
      <c r="AG14" s="105">
        <f t="shared" si="26"/>
        <v>0</v>
      </c>
      <c r="AH14" s="105">
        <f t="shared" si="27"/>
        <v>0</v>
      </c>
      <c r="AI14" s="105">
        <f t="shared" si="28"/>
        <v>0</v>
      </c>
      <c r="AJ14" s="105">
        <f t="shared" si="29"/>
        <v>0</v>
      </c>
      <c r="AK14" s="105">
        <f t="shared" si="30"/>
        <v>0</v>
      </c>
      <c r="AL14" s="105">
        <f t="shared" si="31"/>
        <v>0</v>
      </c>
      <c r="AM14" s="105">
        <f t="shared" si="32"/>
        <v>0</v>
      </c>
      <c r="AN14" s="105">
        <f t="shared" si="33"/>
        <v>0</v>
      </c>
      <c r="AO14" s="105">
        <f t="shared" si="34"/>
        <v>0</v>
      </c>
      <c r="AP14" s="105">
        <f t="shared" si="35"/>
        <v>0</v>
      </c>
      <c r="AQ14" s="105">
        <f t="shared" si="36"/>
        <v>0</v>
      </c>
      <c r="AR14" s="105">
        <f t="shared" si="37"/>
        <v>0</v>
      </c>
      <c r="AS14" s="105">
        <f t="shared" si="38"/>
        <v>0</v>
      </c>
      <c r="AT14" s="105">
        <f t="shared" si="39"/>
        <v>0</v>
      </c>
      <c r="AU14" s="105">
        <f t="shared" si="40"/>
        <v>0</v>
      </c>
      <c r="AV14" s="105">
        <f t="shared" si="41"/>
        <v>0</v>
      </c>
      <c r="AW14" s="105">
        <f t="shared" si="42"/>
        <v>0</v>
      </c>
      <c r="AX14" s="105">
        <f t="shared" si="43"/>
        <v>0</v>
      </c>
      <c r="AY14" s="105">
        <f t="shared" si="44"/>
        <v>0</v>
      </c>
      <c r="AZ14" s="105">
        <f t="shared" si="45"/>
        <v>0</v>
      </c>
      <c r="BA14" s="105">
        <f t="shared" si="46"/>
        <v>0</v>
      </c>
      <c r="BB14" s="105">
        <f t="shared" si="47"/>
        <v>0</v>
      </c>
      <c r="BC14" s="105">
        <f t="shared" si="48"/>
        <v>0</v>
      </c>
      <c r="BD14" s="105">
        <f t="shared" si="49"/>
        <v>0</v>
      </c>
      <c r="BE14" s="105">
        <f t="shared" si="50"/>
        <v>0</v>
      </c>
      <c r="BF14" s="105">
        <f t="shared" si="51"/>
        <v>0</v>
      </c>
      <c r="BG14" s="105">
        <f t="shared" si="52"/>
        <v>0</v>
      </c>
      <c r="BH14" s="105">
        <f t="shared" si="53"/>
        <v>0</v>
      </c>
      <c r="BI14" s="105">
        <f t="shared" si="54"/>
        <v>0</v>
      </c>
      <c r="BJ14" s="105">
        <f t="shared" si="55"/>
        <v>0</v>
      </c>
      <c r="BK14" s="105">
        <f t="shared" si="56"/>
        <v>0</v>
      </c>
      <c r="BL14" s="105">
        <f t="shared" si="57"/>
        <v>0</v>
      </c>
      <c r="BM14" s="105">
        <f t="shared" si="58"/>
        <v>0</v>
      </c>
      <c r="BN14" s="105">
        <f t="shared" si="59"/>
        <v>0</v>
      </c>
      <c r="BO14" s="105">
        <f t="shared" si="60"/>
        <v>0</v>
      </c>
      <c r="BP14" s="105">
        <f t="shared" si="61"/>
        <v>0</v>
      </c>
      <c r="BQ14" s="105">
        <f t="shared" si="62"/>
        <v>0</v>
      </c>
      <c r="BR14" s="105">
        <f t="shared" si="63"/>
        <v>0</v>
      </c>
      <c r="BS14" s="105">
        <f t="shared" si="64"/>
        <v>0</v>
      </c>
      <c r="BT14" s="105">
        <f t="shared" si="65"/>
        <v>0</v>
      </c>
      <c r="BU14" s="105">
        <f t="shared" si="66"/>
        <v>0</v>
      </c>
      <c r="BV14" s="105">
        <f t="shared" si="67"/>
        <v>0</v>
      </c>
      <c r="BW14" s="105">
        <f t="shared" si="68"/>
        <v>0</v>
      </c>
    </row>
    <row r="15" spans="1:75" ht="15" customHeight="1" thickBot="1" x14ac:dyDescent="0.4">
      <c r="A15" s="117"/>
      <c r="B15" s="74" t="s">
        <v>110</v>
      </c>
      <c r="C15" s="73"/>
      <c r="D15" s="112" t="s">
        <v>373</v>
      </c>
      <c r="E15" s="105">
        <f t="shared" si="0"/>
        <v>0</v>
      </c>
      <c r="F15" s="105">
        <f t="shared" si="1"/>
        <v>0</v>
      </c>
      <c r="G15" s="105">
        <f t="shared" si="2"/>
        <v>0</v>
      </c>
      <c r="H15" s="105">
        <f t="shared" si="3"/>
        <v>0</v>
      </c>
      <c r="I15" s="105">
        <f t="shared" si="4"/>
        <v>0</v>
      </c>
      <c r="J15" s="105">
        <f t="shared" si="5"/>
        <v>0</v>
      </c>
      <c r="K15" s="105">
        <f t="shared" si="6"/>
        <v>0</v>
      </c>
      <c r="L15" s="105">
        <f t="shared" si="7"/>
        <v>0</v>
      </c>
      <c r="M15" s="105">
        <f t="shared" si="8"/>
        <v>0</v>
      </c>
      <c r="N15" s="105">
        <f t="shared" si="9"/>
        <v>0</v>
      </c>
      <c r="O15" s="105">
        <f t="shared" si="10"/>
        <v>0</v>
      </c>
      <c r="P15" s="105">
        <f t="shared" si="11"/>
        <v>0</v>
      </c>
      <c r="Q15" s="105">
        <f t="shared" si="12"/>
        <v>0</v>
      </c>
      <c r="R15" s="105">
        <f t="shared" si="13"/>
        <v>0</v>
      </c>
      <c r="S15" s="105">
        <f t="shared" si="14"/>
        <v>0</v>
      </c>
      <c r="T15" s="105">
        <f t="shared" si="15"/>
        <v>0</v>
      </c>
      <c r="U15" s="105">
        <f t="shared" si="16"/>
        <v>0</v>
      </c>
      <c r="V15" s="105">
        <f t="shared" si="17"/>
        <v>0</v>
      </c>
      <c r="W15" s="105">
        <f t="shared" si="69"/>
        <v>0</v>
      </c>
      <c r="X15" s="105">
        <f t="shared" si="18"/>
        <v>0</v>
      </c>
      <c r="Y15" s="105">
        <f t="shared" si="19"/>
        <v>0</v>
      </c>
      <c r="Z15" s="105">
        <f t="shared" si="20"/>
        <v>0</v>
      </c>
      <c r="AA15" s="105">
        <f t="shared" si="21"/>
        <v>0</v>
      </c>
      <c r="AB15" s="105">
        <f t="shared" si="22"/>
        <v>0</v>
      </c>
      <c r="AC15" s="105">
        <f t="shared" si="23"/>
        <v>0</v>
      </c>
      <c r="AD15" s="105">
        <f t="shared" si="24"/>
        <v>0</v>
      </c>
      <c r="AE15" s="105">
        <f t="shared" si="70"/>
        <v>0</v>
      </c>
      <c r="AF15" s="105">
        <f t="shared" si="25"/>
        <v>0</v>
      </c>
      <c r="AG15" s="105">
        <f t="shared" si="26"/>
        <v>0</v>
      </c>
      <c r="AH15" s="105">
        <f t="shared" si="27"/>
        <v>0</v>
      </c>
      <c r="AI15" s="105">
        <f t="shared" si="28"/>
        <v>0</v>
      </c>
      <c r="AJ15" s="105">
        <f t="shared" si="29"/>
        <v>0</v>
      </c>
      <c r="AK15" s="105">
        <f t="shared" si="30"/>
        <v>0</v>
      </c>
      <c r="AL15" s="105">
        <f t="shared" si="31"/>
        <v>0</v>
      </c>
      <c r="AM15" s="105">
        <f t="shared" si="32"/>
        <v>0</v>
      </c>
      <c r="AN15" s="105">
        <f t="shared" si="33"/>
        <v>0</v>
      </c>
      <c r="AO15" s="105">
        <f t="shared" si="34"/>
        <v>0</v>
      </c>
      <c r="AP15" s="105">
        <f t="shared" si="35"/>
        <v>0</v>
      </c>
      <c r="AQ15" s="105">
        <f t="shared" si="36"/>
        <v>0</v>
      </c>
      <c r="AR15" s="105">
        <f t="shared" si="37"/>
        <v>0</v>
      </c>
      <c r="AS15" s="105">
        <f t="shared" si="38"/>
        <v>0</v>
      </c>
      <c r="AT15" s="105">
        <f t="shared" si="39"/>
        <v>0</v>
      </c>
      <c r="AU15" s="105">
        <f t="shared" si="40"/>
        <v>0</v>
      </c>
      <c r="AV15" s="105">
        <f t="shared" si="41"/>
        <v>0</v>
      </c>
      <c r="AW15" s="105">
        <f t="shared" si="42"/>
        <v>0</v>
      </c>
      <c r="AX15" s="105">
        <f t="shared" si="43"/>
        <v>0</v>
      </c>
      <c r="AY15" s="105">
        <f t="shared" si="44"/>
        <v>0</v>
      </c>
      <c r="AZ15" s="105">
        <f t="shared" si="45"/>
        <v>0</v>
      </c>
      <c r="BA15" s="105">
        <f t="shared" si="46"/>
        <v>0</v>
      </c>
      <c r="BB15" s="105">
        <f t="shared" si="47"/>
        <v>0</v>
      </c>
      <c r="BC15" s="105">
        <f t="shared" si="48"/>
        <v>0</v>
      </c>
      <c r="BD15" s="105">
        <f t="shared" si="49"/>
        <v>0</v>
      </c>
      <c r="BE15" s="105">
        <f t="shared" si="50"/>
        <v>0</v>
      </c>
      <c r="BF15" s="105">
        <f t="shared" si="51"/>
        <v>0</v>
      </c>
      <c r="BG15" s="105">
        <f t="shared" si="52"/>
        <v>0</v>
      </c>
      <c r="BH15" s="105">
        <f t="shared" si="53"/>
        <v>0</v>
      </c>
      <c r="BI15" s="105">
        <f t="shared" si="54"/>
        <v>0</v>
      </c>
      <c r="BJ15" s="105">
        <f t="shared" si="55"/>
        <v>0</v>
      </c>
      <c r="BK15" s="105">
        <f t="shared" si="56"/>
        <v>0</v>
      </c>
      <c r="BL15" s="105">
        <f t="shared" si="57"/>
        <v>0</v>
      </c>
      <c r="BM15" s="105">
        <f t="shared" si="58"/>
        <v>0</v>
      </c>
      <c r="BN15" s="105">
        <f t="shared" si="59"/>
        <v>0</v>
      </c>
      <c r="BO15" s="105">
        <f t="shared" si="60"/>
        <v>0</v>
      </c>
      <c r="BP15" s="105">
        <f t="shared" si="61"/>
        <v>0</v>
      </c>
      <c r="BQ15" s="105">
        <f t="shared" si="62"/>
        <v>0</v>
      </c>
      <c r="BR15" s="105">
        <f t="shared" si="63"/>
        <v>0</v>
      </c>
      <c r="BS15" s="105">
        <f t="shared" si="64"/>
        <v>0</v>
      </c>
      <c r="BT15" s="105">
        <f t="shared" si="65"/>
        <v>0</v>
      </c>
      <c r="BU15" s="105">
        <f t="shared" si="66"/>
        <v>0</v>
      </c>
      <c r="BV15" s="105">
        <f t="shared" si="67"/>
        <v>0</v>
      </c>
      <c r="BW15" s="105">
        <f t="shared" si="68"/>
        <v>0</v>
      </c>
    </row>
    <row r="16" spans="1:75" ht="15" customHeight="1" thickBot="1" x14ac:dyDescent="0.4">
      <c r="A16" s="115"/>
      <c r="B16" s="74" t="s">
        <v>111</v>
      </c>
      <c r="C16" s="73"/>
      <c r="D16" s="112" t="s">
        <v>373</v>
      </c>
      <c r="E16" s="105">
        <f t="shared" si="0"/>
        <v>0</v>
      </c>
      <c r="F16" s="105">
        <f t="shared" si="1"/>
        <v>0</v>
      </c>
      <c r="G16" s="105">
        <f t="shared" si="2"/>
        <v>0</v>
      </c>
      <c r="H16" s="105">
        <f t="shared" si="3"/>
        <v>0</v>
      </c>
      <c r="I16" s="105">
        <f t="shared" si="4"/>
        <v>0</v>
      </c>
      <c r="J16" s="105">
        <f t="shared" si="5"/>
        <v>0</v>
      </c>
      <c r="K16" s="105">
        <f t="shared" si="6"/>
        <v>0</v>
      </c>
      <c r="L16" s="105">
        <f t="shared" si="7"/>
        <v>0</v>
      </c>
      <c r="M16" s="105">
        <f t="shared" si="8"/>
        <v>0</v>
      </c>
      <c r="N16" s="105">
        <f t="shared" si="9"/>
        <v>0</v>
      </c>
      <c r="O16" s="105">
        <f t="shared" si="10"/>
        <v>0</v>
      </c>
      <c r="P16" s="105">
        <f t="shared" si="11"/>
        <v>0</v>
      </c>
      <c r="Q16" s="105">
        <f t="shared" si="12"/>
        <v>0</v>
      </c>
      <c r="R16" s="105">
        <f t="shared" si="13"/>
        <v>0</v>
      </c>
      <c r="S16" s="105">
        <f t="shared" si="14"/>
        <v>0</v>
      </c>
      <c r="T16" s="105">
        <f t="shared" si="15"/>
        <v>0</v>
      </c>
      <c r="U16" s="105">
        <f t="shared" si="16"/>
        <v>0</v>
      </c>
      <c r="V16" s="105">
        <f t="shared" si="17"/>
        <v>0</v>
      </c>
      <c r="W16" s="105">
        <f t="shared" si="69"/>
        <v>0</v>
      </c>
      <c r="X16" s="105">
        <f t="shared" si="18"/>
        <v>0</v>
      </c>
      <c r="Y16" s="105">
        <f t="shared" si="19"/>
        <v>0</v>
      </c>
      <c r="Z16" s="105">
        <f t="shared" si="20"/>
        <v>0</v>
      </c>
      <c r="AA16" s="105">
        <f t="shared" si="21"/>
        <v>0</v>
      </c>
      <c r="AB16" s="105">
        <f t="shared" si="22"/>
        <v>0</v>
      </c>
      <c r="AC16" s="105">
        <f t="shared" si="23"/>
        <v>0</v>
      </c>
      <c r="AD16" s="105">
        <f t="shared" si="24"/>
        <v>0</v>
      </c>
      <c r="AE16" s="105">
        <f t="shared" si="70"/>
        <v>0</v>
      </c>
      <c r="AF16" s="105">
        <f t="shared" si="25"/>
        <v>0</v>
      </c>
      <c r="AG16" s="105">
        <f t="shared" si="26"/>
        <v>0</v>
      </c>
      <c r="AH16" s="105">
        <f t="shared" si="27"/>
        <v>0</v>
      </c>
      <c r="AI16" s="105">
        <f t="shared" si="28"/>
        <v>0</v>
      </c>
      <c r="AJ16" s="105">
        <f t="shared" si="29"/>
        <v>0</v>
      </c>
      <c r="AK16" s="105">
        <f t="shared" si="30"/>
        <v>0</v>
      </c>
      <c r="AL16" s="105">
        <f t="shared" si="31"/>
        <v>0</v>
      </c>
      <c r="AM16" s="105">
        <f t="shared" si="32"/>
        <v>0</v>
      </c>
      <c r="AN16" s="105">
        <f t="shared" si="33"/>
        <v>0</v>
      </c>
      <c r="AO16" s="105">
        <f t="shared" si="34"/>
        <v>0</v>
      </c>
      <c r="AP16" s="105">
        <f t="shared" si="35"/>
        <v>0</v>
      </c>
      <c r="AQ16" s="105">
        <f t="shared" si="36"/>
        <v>0</v>
      </c>
      <c r="AR16" s="105">
        <f t="shared" si="37"/>
        <v>0</v>
      </c>
      <c r="AS16" s="105">
        <f t="shared" si="38"/>
        <v>0</v>
      </c>
      <c r="AT16" s="105">
        <f t="shared" si="39"/>
        <v>0</v>
      </c>
      <c r="AU16" s="105">
        <f t="shared" si="40"/>
        <v>0</v>
      </c>
      <c r="AV16" s="105">
        <f t="shared" si="41"/>
        <v>0</v>
      </c>
      <c r="AW16" s="105">
        <f t="shared" si="42"/>
        <v>0</v>
      </c>
      <c r="AX16" s="105">
        <f t="shared" si="43"/>
        <v>0</v>
      </c>
      <c r="AY16" s="105">
        <f t="shared" si="44"/>
        <v>0</v>
      </c>
      <c r="AZ16" s="105">
        <f t="shared" si="45"/>
        <v>0</v>
      </c>
      <c r="BA16" s="105">
        <f t="shared" si="46"/>
        <v>0</v>
      </c>
      <c r="BB16" s="105">
        <f t="shared" si="47"/>
        <v>0</v>
      </c>
      <c r="BC16" s="105">
        <f t="shared" si="48"/>
        <v>0</v>
      </c>
      <c r="BD16" s="105">
        <f t="shared" si="49"/>
        <v>0</v>
      </c>
      <c r="BE16" s="105">
        <f t="shared" si="50"/>
        <v>0</v>
      </c>
      <c r="BF16" s="105">
        <f t="shared" si="51"/>
        <v>0</v>
      </c>
      <c r="BG16" s="105">
        <f t="shared" si="52"/>
        <v>0</v>
      </c>
      <c r="BH16" s="105">
        <f t="shared" si="53"/>
        <v>0</v>
      </c>
      <c r="BI16" s="105">
        <f t="shared" si="54"/>
        <v>0</v>
      </c>
      <c r="BJ16" s="105">
        <f t="shared" si="55"/>
        <v>0</v>
      </c>
      <c r="BK16" s="105">
        <f t="shared" si="56"/>
        <v>0</v>
      </c>
      <c r="BL16" s="105">
        <f t="shared" si="57"/>
        <v>0</v>
      </c>
      <c r="BM16" s="105">
        <f t="shared" si="58"/>
        <v>0</v>
      </c>
      <c r="BN16" s="105">
        <f t="shared" si="59"/>
        <v>0</v>
      </c>
      <c r="BO16" s="105">
        <f t="shared" si="60"/>
        <v>0</v>
      </c>
      <c r="BP16" s="105">
        <f t="shared" si="61"/>
        <v>0</v>
      </c>
      <c r="BQ16" s="105">
        <f t="shared" si="62"/>
        <v>0</v>
      </c>
      <c r="BR16" s="105">
        <f t="shared" si="63"/>
        <v>0</v>
      </c>
      <c r="BS16" s="105">
        <f t="shared" si="64"/>
        <v>0</v>
      </c>
      <c r="BT16" s="105">
        <f t="shared" si="65"/>
        <v>0</v>
      </c>
      <c r="BU16" s="105">
        <f t="shared" si="66"/>
        <v>0</v>
      </c>
      <c r="BV16" s="105">
        <f t="shared" si="67"/>
        <v>0</v>
      </c>
      <c r="BW16" s="105">
        <f t="shared" si="68"/>
        <v>0</v>
      </c>
    </row>
    <row r="17" spans="1:75" ht="15" customHeight="1" thickBot="1" x14ac:dyDescent="0.4">
      <c r="A17" s="116"/>
      <c r="B17" s="74" t="s">
        <v>112</v>
      </c>
      <c r="C17" s="73"/>
      <c r="D17" s="112" t="s">
        <v>373</v>
      </c>
      <c r="E17" s="105">
        <f t="shared" si="0"/>
        <v>0</v>
      </c>
      <c r="F17" s="105">
        <f t="shared" si="1"/>
        <v>0</v>
      </c>
      <c r="G17" s="105">
        <f t="shared" si="2"/>
        <v>0</v>
      </c>
      <c r="H17" s="105">
        <f t="shared" si="3"/>
        <v>0</v>
      </c>
      <c r="I17" s="105">
        <f t="shared" si="4"/>
        <v>0</v>
      </c>
      <c r="J17" s="105">
        <f t="shared" si="5"/>
        <v>0</v>
      </c>
      <c r="K17" s="105">
        <f t="shared" si="6"/>
        <v>0</v>
      </c>
      <c r="L17" s="105">
        <f t="shared" si="7"/>
        <v>0</v>
      </c>
      <c r="M17" s="105">
        <f t="shared" si="8"/>
        <v>0</v>
      </c>
      <c r="N17" s="105">
        <f t="shared" si="9"/>
        <v>0</v>
      </c>
      <c r="O17" s="105">
        <f t="shared" si="10"/>
        <v>0</v>
      </c>
      <c r="P17" s="105">
        <f t="shared" si="11"/>
        <v>0</v>
      </c>
      <c r="Q17" s="105">
        <f t="shared" si="12"/>
        <v>0</v>
      </c>
      <c r="R17" s="105">
        <f t="shared" si="13"/>
        <v>0</v>
      </c>
      <c r="S17" s="105">
        <f t="shared" si="14"/>
        <v>0</v>
      </c>
      <c r="T17" s="105">
        <f t="shared" si="15"/>
        <v>0</v>
      </c>
      <c r="U17" s="105">
        <f t="shared" si="16"/>
        <v>0</v>
      </c>
      <c r="V17" s="105">
        <f t="shared" si="17"/>
        <v>0</v>
      </c>
      <c r="W17" s="105">
        <f t="shared" si="69"/>
        <v>0</v>
      </c>
      <c r="X17" s="105">
        <f t="shared" si="18"/>
        <v>0</v>
      </c>
      <c r="Y17" s="105">
        <f t="shared" si="19"/>
        <v>0</v>
      </c>
      <c r="Z17" s="105">
        <f t="shared" si="20"/>
        <v>0</v>
      </c>
      <c r="AA17" s="105">
        <f t="shared" si="21"/>
        <v>0</v>
      </c>
      <c r="AB17" s="105">
        <f t="shared" si="22"/>
        <v>0</v>
      </c>
      <c r="AC17" s="105">
        <f t="shared" si="23"/>
        <v>0</v>
      </c>
      <c r="AD17" s="105">
        <f t="shared" si="24"/>
        <v>0</v>
      </c>
      <c r="AE17" s="105">
        <f t="shared" si="70"/>
        <v>0</v>
      </c>
      <c r="AF17" s="105">
        <f t="shared" si="25"/>
        <v>0</v>
      </c>
      <c r="AG17" s="105">
        <f t="shared" si="26"/>
        <v>0</v>
      </c>
      <c r="AH17" s="105">
        <f t="shared" si="27"/>
        <v>0</v>
      </c>
      <c r="AI17" s="105">
        <f t="shared" si="28"/>
        <v>0</v>
      </c>
      <c r="AJ17" s="105">
        <f t="shared" si="29"/>
        <v>0</v>
      </c>
      <c r="AK17" s="105">
        <f t="shared" si="30"/>
        <v>0</v>
      </c>
      <c r="AL17" s="105">
        <f t="shared" si="31"/>
        <v>0</v>
      </c>
      <c r="AM17" s="105">
        <f t="shared" si="32"/>
        <v>0</v>
      </c>
      <c r="AN17" s="105">
        <f t="shared" si="33"/>
        <v>0</v>
      </c>
      <c r="AO17" s="105">
        <f t="shared" si="34"/>
        <v>0</v>
      </c>
      <c r="AP17" s="105">
        <f t="shared" si="35"/>
        <v>0</v>
      </c>
      <c r="AQ17" s="105">
        <f t="shared" si="36"/>
        <v>0</v>
      </c>
      <c r="AR17" s="105">
        <f t="shared" si="37"/>
        <v>0</v>
      </c>
      <c r="AS17" s="105">
        <f t="shared" si="38"/>
        <v>0</v>
      </c>
      <c r="AT17" s="105">
        <f t="shared" si="39"/>
        <v>0</v>
      </c>
      <c r="AU17" s="105">
        <f t="shared" si="40"/>
        <v>0</v>
      </c>
      <c r="AV17" s="105">
        <f t="shared" si="41"/>
        <v>0</v>
      </c>
      <c r="AW17" s="105">
        <f t="shared" si="42"/>
        <v>0</v>
      </c>
      <c r="AX17" s="105">
        <f t="shared" si="43"/>
        <v>0</v>
      </c>
      <c r="AY17" s="105">
        <f t="shared" si="44"/>
        <v>0</v>
      </c>
      <c r="AZ17" s="105">
        <f t="shared" si="45"/>
        <v>0</v>
      </c>
      <c r="BA17" s="105">
        <f t="shared" si="46"/>
        <v>0</v>
      </c>
      <c r="BB17" s="105">
        <f t="shared" si="47"/>
        <v>0</v>
      </c>
      <c r="BC17" s="105">
        <f t="shared" si="48"/>
        <v>0</v>
      </c>
      <c r="BD17" s="105">
        <f t="shared" si="49"/>
        <v>0</v>
      </c>
      <c r="BE17" s="105">
        <f t="shared" si="50"/>
        <v>0</v>
      </c>
      <c r="BF17" s="105">
        <f t="shared" si="51"/>
        <v>0</v>
      </c>
      <c r="BG17" s="105">
        <f t="shared" si="52"/>
        <v>0</v>
      </c>
      <c r="BH17" s="105">
        <f t="shared" si="53"/>
        <v>0</v>
      </c>
      <c r="BI17" s="105">
        <f t="shared" si="54"/>
        <v>0</v>
      </c>
      <c r="BJ17" s="105">
        <f t="shared" si="55"/>
        <v>0</v>
      </c>
      <c r="BK17" s="105">
        <f t="shared" si="56"/>
        <v>0</v>
      </c>
      <c r="BL17" s="105">
        <f t="shared" si="57"/>
        <v>0</v>
      </c>
      <c r="BM17" s="105">
        <f t="shared" si="58"/>
        <v>0</v>
      </c>
      <c r="BN17" s="105">
        <f t="shared" si="59"/>
        <v>0</v>
      </c>
      <c r="BO17" s="105">
        <f t="shared" si="60"/>
        <v>0</v>
      </c>
      <c r="BP17" s="105">
        <f t="shared" si="61"/>
        <v>0</v>
      </c>
      <c r="BQ17" s="105">
        <f t="shared" si="62"/>
        <v>0</v>
      </c>
      <c r="BR17" s="105">
        <f t="shared" si="63"/>
        <v>0</v>
      </c>
      <c r="BS17" s="105">
        <f t="shared" si="64"/>
        <v>0</v>
      </c>
      <c r="BT17" s="105">
        <f t="shared" si="65"/>
        <v>0</v>
      </c>
      <c r="BU17" s="105">
        <f t="shared" si="66"/>
        <v>0</v>
      </c>
      <c r="BV17" s="105">
        <f t="shared" si="67"/>
        <v>0</v>
      </c>
      <c r="BW17" s="105">
        <f t="shared" si="68"/>
        <v>0</v>
      </c>
    </row>
    <row r="18" spans="1:75" ht="15" customHeight="1" thickBot="1" x14ac:dyDescent="0.4">
      <c r="A18" s="116"/>
      <c r="B18" s="74" t="s">
        <v>113</v>
      </c>
      <c r="C18" s="73"/>
      <c r="D18" s="112" t="s">
        <v>373</v>
      </c>
      <c r="E18" s="105">
        <f t="shared" si="0"/>
        <v>0</v>
      </c>
      <c r="F18" s="105">
        <f t="shared" si="1"/>
        <v>0</v>
      </c>
      <c r="G18" s="105">
        <f t="shared" si="2"/>
        <v>0</v>
      </c>
      <c r="H18" s="105">
        <f t="shared" si="3"/>
        <v>0</v>
      </c>
      <c r="I18" s="105">
        <f t="shared" si="4"/>
        <v>0</v>
      </c>
      <c r="J18" s="105">
        <f t="shared" si="5"/>
        <v>0</v>
      </c>
      <c r="K18" s="105">
        <f t="shared" si="6"/>
        <v>0</v>
      </c>
      <c r="L18" s="105">
        <f t="shared" si="7"/>
        <v>0</v>
      </c>
      <c r="M18" s="105">
        <f t="shared" si="8"/>
        <v>0</v>
      </c>
      <c r="N18" s="105">
        <f t="shared" si="9"/>
        <v>0</v>
      </c>
      <c r="O18" s="105">
        <f t="shared" si="10"/>
        <v>0</v>
      </c>
      <c r="P18" s="105">
        <f t="shared" si="11"/>
        <v>0</v>
      </c>
      <c r="Q18" s="105">
        <f t="shared" si="12"/>
        <v>0</v>
      </c>
      <c r="R18" s="105">
        <f t="shared" si="13"/>
        <v>0</v>
      </c>
      <c r="S18" s="105">
        <f t="shared" si="14"/>
        <v>0</v>
      </c>
      <c r="T18" s="105">
        <f t="shared" si="15"/>
        <v>0</v>
      </c>
      <c r="U18" s="105">
        <f t="shared" si="16"/>
        <v>0</v>
      </c>
      <c r="V18" s="105">
        <f t="shared" si="17"/>
        <v>0</v>
      </c>
      <c r="W18" s="105">
        <f t="shared" si="69"/>
        <v>0</v>
      </c>
      <c r="X18" s="105">
        <f t="shared" si="18"/>
        <v>0</v>
      </c>
      <c r="Y18" s="105">
        <f t="shared" si="19"/>
        <v>0</v>
      </c>
      <c r="Z18" s="105">
        <f t="shared" si="20"/>
        <v>0</v>
      </c>
      <c r="AA18" s="105">
        <f t="shared" si="21"/>
        <v>0</v>
      </c>
      <c r="AB18" s="105">
        <f t="shared" si="22"/>
        <v>0</v>
      </c>
      <c r="AC18" s="105">
        <f t="shared" si="23"/>
        <v>0</v>
      </c>
      <c r="AD18" s="105">
        <f t="shared" si="24"/>
        <v>0</v>
      </c>
      <c r="AE18" s="105">
        <f t="shared" si="70"/>
        <v>0</v>
      </c>
      <c r="AF18" s="105">
        <f t="shared" si="25"/>
        <v>0</v>
      </c>
      <c r="AG18" s="105">
        <f t="shared" si="26"/>
        <v>0</v>
      </c>
      <c r="AH18" s="105">
        <f t="shared" si="27"/>
        <v>0</v>
      </c>
      <c r="AI18" s="105">
        <f t="shared" si="28"/>
        <v>0</v>
      </c>
      <c r="AJ18" s="105">
        <f t="shared" si="29"/>
        <v>0</v>
      </c>
      <c r="AK18" s="105">
        <f t="shared" si="30"/>
        <v>0</v>
      </c>
      <c r="AL18" s="105">
        <f t="shared" si="31"/>
        <v>0</v>
      </c>
      <c r="AM18" s="105">
        <f t="shared" si="32"/>
        <v>0</v>
      </c>
      <c r="AN18" s="105">
        <f t="shared" si="33"/>
        <v>0</v>
      </c>
      <c r="AO18" s="105">
        <f t="shared" si="34"/>
        <v>0</v>
      </c>
      <c r="AP18" s="105">
        <f t="shared" si="35"/>
        <v>0</v>
      </c>
      <c r="AQ18" s="105">
        <f t="shared" si="36"/>
        <v>0</v>
      </c>
      <c r="AR18" s="105">
        <f t="shared" si="37"/>
        <v>0</v>
      </c>
      <c r="AS18" s="105">
        <f t="shared" si="38"/>
        <v>0</v>
      </c>
      <c r="AT18" s="105">
        <f t="shared" si="39"/>
        <v>0</v>
      </c>
      <c r="AU18" s="105">
        <f t="shared" si="40"/>
        <v>0</v>
      </c>
      <c r="AV18" s="105">
        <f t="shared" si="41"/>
        <v>0</v>
      </c>
      <c r="AW18" s="105">
        <f t="shared" si="42"/>
        <v>0</v>
      </c>
      <c r="AX18" s="105">
        <f t="shared" si="43"/>
        <v>0</v>
      </c>
      <c r="AY18" s="105">
        <f t="shared" si="44"/>
        <v>0</v>
      </c>
      <c r="AZ18" s="105">
        <f t="shared" si="45"/>
        <v>0</v>
      </c>
      <c r="BA18" s="105">
        <f t="shared" si="46"/>
        <v>0</v>
      </c>
      <c r="BB18" s="105">
        <f t="shared" si="47"/>
        <v>0</v>
      </c>
      <c r="BC18" s="105">
        <f t="shared" si="48"/>
        <v>0</v>
      </c>
      <c r="BD18" s="105">
        <f t="shared" si="49"/>
        <v>0</v>
      </c>
      <c r="BE18" s="105">
        <f t="shared" si="50"/>
        <v>0</v>
      </c>
      <c r="BF18" s="105">
        <f t="shared" si="51"/>
        <v>0</v>
      </c>
      <c r="BG18" s="105">
        <f t="shared" si="52"/>
        <v>0</v>
      </c>
      <c r="BH18" s="105">
        <f t="shared" si="53"/>
        <v>0</v>
      </c>
      <c r="BI18" s="105">
        <f t="shared" si="54"/>
        <v>0</v>
      </c>
      <c r="BJ18" s="105">
        <f t="shared" si="55"/>
        <v>0</v>
      </c>
      <c r="BK18" s="105">
        <f t="shared" si="56"/>
        <v>0</v>
      </c>
      <c r="BL18" s="105">
        <f t="shared" si="57"/>
        <v>0</v>
      </c>
      <c r="BM18" s="105">
        <f t="shared" si="58"/>
        <v>0</v>
      </c>
      <c r="BN18" s="105">
        <f t="shared" si="59"/>
        <v>0</v>
      </c>
      <c r="BO18" s="105">
        <f t="shared" si="60"/>
        <v>0</v>
      </c>
      <c r="BP18" s="105">
        <f t="shared" si="61"/>
        <v>0</v>
      </c>
      <c r="BQ18" s="105">
        <f t="shared" si="62"/>
        <v>0</v>
      </c>
      <c r="BR18" s="105">
        <f t="shared" si="63"/>
        <v>0</v>
      </c>
      <c r="BS18" s="105">
        <f t="shared" si="64"/>
        <v>0</v>
      </c>
      <c r="BT18" s="105">
        <f t="shared" si="65"/>
        <v>0</v>
      </c>
      <c r="BU18" s="105">
        <f t="shared" si="66"/>
        <v>0</v>
      </c>
      <c r="BV18" s="105">
        <f t="shared" si="67"/>
        <v>0</v>
      </c>
      <c r="BW18" s="105">
        <f t="shared" si="68"/>
        <v>0</v>
      </c>
    </row>
    <row r="19" spans="1:75" ht="15" customHeight="1" thickBot="1" x14ac:dyDescent="0.4">
      <c r="A19" s="116"/>
      <c r="B19" s="74" t="s">
        <v>114</v>
      </c>
      <c r="C19" s="73"/>
      <c r="D19" s="112" t="s">
        <v>373</v>
      </c>
      <c r="E19" s="105">
        <f t="shared" si="0"/>
        <v>0</v>
      </c>
      <c r="F19" s="105">
        <f t="shared" si="1"/>
        <v>0</v>
      </c>
      <c r="G19" s="105">
        <f t="shared" si="2"/>
        <v>0</v>
      </c>
      <c r="H19" s="105">
        <f t="shared" si="3"/>
        <v>0</v>
      </c>
      <c r="I19" s="105">
        <f t="shared" si="4"/>
        <v>0</v>
      </c>
      <c r="J19" s="105">
        <f t="shared" si="5"/>
        <v>0</v>
      </c>
      <c r="K19" s="105">
        <f t="shared" si="6"/>
        <v>0</v>
      </c>
      <c r="L19" s="105">
        <f t="shared" si="7"/>
        <v>0</v>
      </c>
      <c r="M19" s="105">
        <f t="shared" si="8"/>
        <v>0</v>
      </c>
      <c r="N19" s="105">
        <f t="shared" si="9"/>
        <v>0</v>
      </c>
      <c r="O19" s="105">
        <f t="shared" si="10"/>
        <v>0</v>
      </c>
      <c r="P19" s="105">
        <f t="shared" si="11"/>
        <v>0</v>
      </c>
      <c r="Q19" s="105">
        <f t="shared" si="12"/>
        <v>0</v>
      </c>
      <c r="R19" s="105">
        <f t="shared" si="13"/>
        <v>0</v>
      </c>
      <c r="S19" s="105">
        <f t="shared" si="14"/>
        <v>0</v>
      </c>
      <c r="T19" s="105">
        <f t="shared" si="15"/>
        <v>0</v>
      </c>
      <c r="U19" s="105">
        <f t="shared" si="16"/>
        <v>0</v>
      </c>
      <c r="V19" s="105">
        <f t="shared" si="17"/>
        <v>0</v>
      </c>
      <c r="W19" s="105">
        <f t="shared" si="69"/>
        <v>0</v>
      </c>
      <c r="X19" s="105">
        <f t="shared" si="18"/>
        <v>0</v>
      </c>
      <c r="Y19" s="105">
        <f t="shared" si="19"/>
        <v>0</v>
      </c>
      <c r="Z19" s="105">
        <f t="shared" si="20"/>
        <v>0</v>
      </c>
      <c r="AA19" s="105">
        <f t="shared" si="21"/>
        <v>0</v>
      </c>
      <c r="AB19" s="105">
        <f t="shared" si="22"/>
        <v>0</v>
      </c>
      <c r="AC19" s="105">
        <f t="shared" si="23"/>
        <v>0</v>
      </c>
      <c r="AD19" s="105">
        <f t="shared" si="24"/>
        <v>0</v>
      </c>
      <c r="AE19" s="105">
        <f t="shared" si="70"/>
        <v>0</v>
      </c>
      <c r="AF19" s="105">
        <f t="shared" si="25"/>
        <v>0</v>
      </c>
      <c r="AG19" s="105">
        <f t="shared" si="26"/>
        <v>0</v>
      </c>
      <c r="AH19" s="105">
        <f t="shared" si="27"/>
        <v>0</v>
      </c>
      <c r="AI19" s="105">
        <f t="shared" si="28"/>
        <v>0</v>
      </c>
      <c r="AJ19" s="105">
        <f t="shared" si="29"/>
        <v>0</v>
      </c>
      <c r="AK19" s="105">
        <f t="shared" si="30"/>
        <v>0</v>
      </c>
      <c r="AL19" s="105">
        <f t="shared" si="31"/>
        <v>0</v>
      </c>
      <c r="AM19" s="105">
        <f t="shared" si="32"/>
        <v>0</v>
      </c>
      <c r="AN19" s="105">
        <f t="shared" si="33"/>
        <v>0</v>
      </c>
      <c r="AO19" s="105">
        <f t="shared" si="34"/>
        <v>0</v>
      </c>
      <c r="AP19" s="105">
        <f t="shared" si="35"/>
        <v>0</v>
      </c>
      <c r="AQ19" s="105">
        <f t="shared" si="36"/>
        <v>0</v>
      </c>
      <c r="AR19" s="105">
        <f t="shared" si="37"/>
        <v>0</v>
      </c>
      <c r="AS19" s="105">
        <f t="shared" si="38"/>
        <v>0</v>
      </c>
      <c r="AT19" s="105">
        <f t="shared" si="39"/>
        <v>0</v>
      </c>
      <c r="AU19" s="105">
        <f t="shared" si="40"/>
        <v>0</v>
      </c>
      <c r="AV19" s="105">
        <f t="shared" si="41"/>
        <v>0</v>
      </c>
      <c r="AW19" s="105">
        <f t="shared" si="42"/>
        <v>0</v>
      </c>
      <c r="AX19" s="105">
        <f t="shared" si="43"/>
        <v>0</v>
      </c>
      <c r="AY19" s="105">
        <f t="shared" si="44"/>
        <v>0</v>
      </c>
      <c r="AZ19" s="105">
        <f t="shared" si="45"/>
        <v>0</v>
      </c>
      <c r="BA19" s="105">
        <f t="shared" si="46"/>
        <v>0</v>
      </c>
      <c r="BB19" s="105">
        <f t="shared" si="47"/>
        <v>0</v>
      </c>
      <c r="BC19" s="105">
        <f t="shared" si="48"/>
        <v>0</v>
      </c>
      <c r="BD19" s="105">
        <f t="shared" si="49"/>
        <v>0</v>
      </c>
      <c r="BE19" s="105">
        <f t="shared" si="50"/>
        <v>0</v>
      </c>
      <c r="BF19" s="105">
        <f t="shared" si="51"/>
        <v>0</v>
      </c>
      <c r="BG19" s="105">
        <f t="shared" si="52"/>
        <v>0</v>
      </c>
      <c r="BH19" s="105">
        <f t="shared" si="53"/>
        <v>0</v>
      </c>
      <c r="BI19" s="105">
        <f t="shared" si="54"/>
        <v>0</v>
      </c>
      <c r="BJ19" s="105">
        <f t="shared" si="55"/>
        <v>0</v>
      </c>
      <c r="BK19" s="105">
        <f t="shared" si="56"/>
        <v>0</v>
      </c>
      <c r="BL19" s="105">
        <f t="shared" si="57"/>
        <v>0</v>
      </c>
      <c r="BM19" s="105">
        <f t="shared" si="58"/>
        <v>0</v>
      </c>
      <c r="BN19" s="105">
        <f t="shared" si="59"/>
        <v>0</v>
      </c>
      <c r="BO19" s="105">
        <f t="shared" si="60"/>
        <v>0</v>
      </c>
      <c r="BP19" s="105">
        <f t="shared" si="61"/>
        <v>0</v>
      </c>
      <c r="BQ19" s="105">
        <f t="shared" si="62"/>
        <v>0</v>
      </c>
      <c r="BR19" s="105">
        <f t="shared" si="63"/>
        <v>0</v>
      </c>
      <c r="BS19" s="105">
        <f t="shared" si="64"/>
        <v>0</v>
      </c>
      <c r="BT19" s="105">
        <f t="shared" si="65"/>
        <v>0</v>
      </c>
      <c r="BU19" s="105">
        <f t="shared" si="66"/>
        <v>0</v>
      </c>
      <c r="BV19" s="105">
        <f t="shared" si="67"/>
        <v>0</v>
      </c>
      <c r="BW19" s="105">
        <f t="shared" si="68"/>
        <v>0</v>
      </c>
    </row>
    <row r="20" spans="1:75" ht="15" customHeight="1" thickBot="1" x14ac:dyDescent="0.4">
      <c r="A20" s="116"/>
      <c r="B20" s="74" t="s">
        <v>115</v>
      </c>
      <c r="C20" s="73"/>
      <c r="D20" s="112" t="s">
        <v>373</v>
      </c>
      <c r="E20" s="105">
        <f t="shared" si="0"/>
        <v>0</v>
      </c>
      <c r="F20" s="105">
        <f t="shared" si="1"/>
        <v>0</v>
      </c>
      <c r="G20" s="105">
        <f t="shared" si="2"/>
        <v>0</v>
      </c>
      <c r="H20" s="105">
        <f t="shared" si="3"/>
        <v>0</v>
      </c>
      <c r="I20" s="105">
        <f t="shared" si="4"/>
        <v>0</v>
      </c>
      <c r="J20" s="105">
        <f t="shared" si="5"/>
        <v>0</v>
      </c>
      <c r="K20" s="105">
        <f t="shared" si="6"/>
        <v>0</v>
      </c>
      <c r="L20" s="105">
        <f t="shared" si="7"/>
        <v>0</v>
      </c>
      <c r="M20" s="105">
        <f t="shared" si="8"/>
        <v>0</v>
      </c>
      <c r="N20" s="105">
        <f t="shared" si="9"/>
        <v>0</v>
      </c>
      <c r="O20" s="105">
        <f t="shared" si="10"/>
        <v>0</v>
      </c>
      <c r="P20" s="105">
        <f t="shared" si="11"/>
        <v>0</v>
      </c>
      <c r="Q20" s="105">
        <f t="shared" si="12"/>
        <v>0</v>
      </c>
      <c r="R20" s="105">
        <f t="shared" si="13"/>
        <v>0</v>
      </c>
      <c r="S20" s="105">
        <f t="shared" si="14"/>
        <v>0</v>
      </c>
      <c r="T20" s="105">
        <f t="shared" si="15"/>
        <v>0</v>
      </c>
      <c r="U20" s="105">
        <f t="shared" si="16"/>
        <v>0</v>
      </c>
      <c r="V20" s="105">
        <f t="shared" si="17"/>
        <v>0</v>
      </c>
      <c r="W20" s="105">
        <f t="shared" si="69"/>
        <v>0</v>
      </c>
      <c r="X20" s="105">
        <f t="shared" si="18"/>
        <v>0</v>
      </c>
      <c r="Y20" s="105">
        <f t="shared" si="19"/>
        <v>0</v>
      </c>
      <c r="Z20" s="105">
        <f t="shared" si="20"/>
        <v>0</v>
      </c>
      <c r="AA20" s="105">
        <f t="shared" si="21"/>
        <v>0</v>
      </c>
      <c r="AB20" s="105">
        <f t="shared" si="22"/>
        <v>0</v>
      </c>
      <c r="AC20" s="105">
        <f t="shared" si="23"/>
        <v>0</v>
      </c>
      <c r="AD20" s="105">
        <f t="shared" si="24"/>
        <v>0</v>
      </c>
      <c r="AE20" s="105">
        <f t="shared" si="70"/>
        <v>0</v>
      </c>
      <c r="AF20" s="105">
        <f t="shared" si="25"/>
        <v>0</v>
      </c>
      <c r="AG20" s="105">
        <f t="shared" si="26"/>
        <v>0</v>
      </c>
      <c r="AH20" s="105">
        <f t="shared" si="27"/>
        <v>0</v>
      </c>
      <c r="AI20" s="105">
        <f t="shared" si="28"/>
        <v>0</v>
      </c>
      <c r="AJ20" s="105">
        <f t="shared" si="29"/>
        <v>0</v>
      </c>
      <c r="AK20" s="105">
        <f t="shared" si="30"/>
        <v>0</v>
      </c>
      <c r="AL20" s="105">
        <f t="shared" si="31"/>
        <v>0</v>
      </c>
      <c r="AM20" s="105">
        <f t="shared" si="32"/>
        <v>0</v>
      </c>
      <c r="AN20" s="105">
        <f t="shared" si="33"/>
        <v>0</v>
      </c>
      <c r="AO20" s="105">
        <f t="shared" si="34"/>
        <v>0</v>
      </c>
      <c r="AP20" s="105">
        <f t="shared" si="35"/>
        <v>0</v>
      </c>
      <c r="AQ20" s="105">
        <f t="shared" si="36"/>
        <v>0</v>
      </c>
      <c r="AR20" s="105">
        <f t="shared" si="37"/>
        <v>0</v>
      </c>
      <c r="AS20" s="105">
        <f t="shared" si="38"/>
        <v>0</v>
      </c>
      <c r="AT20" s="105">
        <f t="shared" si="39"/>
        <v>0</v>
      </c>
      <c r="AU20" s="105">
        <f t="shared" si="40"/>
        <v>0</v>
      </c>
      <c r="AV20" s="105">
        <f t="shared" si="41"/>
        <v>0</v>
      </c>
      <c r="AW20" s="105">
        <f t="shared" si="42"/>
        <v>0</v>
      </c>
      <c r="AX20" s="105">
        <f t="shared" si="43"/>
        <v>0</v>
      </c>
      <c r="AY20" s="105">
        <f t="shared" si="44"/>
        <v>0</v>
      </c>
      <c r="AZ20" s="105">
        <f t="shared" si="45"/>
        <v>0</v>
      </c>
      <c r="BA20" s="105">
        <f t="shared" si="46"/>
        <v>0</v>
      </c>
      <c r="BB20" s="105">
        <f t="shared" si="47"/>
        <v>0</v>
      </c>
      <c r="BC20" s="105">
        <f t="shared" si="48"/>
        <v>0</v>
      </c>
      <c r="BD20" s="105">
        <f t="shared" si="49"/>
        <v>0</v>
      </c>
      <c r="BE20" s="105">
        <f t="shared" si="50"/>
        <v>0</v>
      </c>
      <c r="BF20" s="105">
        <f t="shared" si="51"/>
        <v>0</v>
      </c>
      <c r="BG20" s="105">
        <f t="shared" si="52"/>
        <v>0</v>
      </c>
      <c r="BH20" s="105">
        <f t="shared" si="53"/>
        <v>0</v>
      </c>
      <c r="BI20" s="105">
        <f t="shared" si="54"/>
        <v>0</v>
      </c>
      <c r="BJ20" s="105">
        <f t="shared" si="55"/>
        <v>0</v>
      </c>
      <c r="BK20" s="105">
        <f t="shared" si="56"/>
        <v>0</v>
      </c>
      <c r="BL20" s="105">
        <f t="shared" si="57"/>
        <v>0</v>
      </c>
      <c r="BM20" s="105">
        <f t="shared" si="58"/>
        <v>0</v>
      </c>
      <c r="BN20" s="105">
        <f t="shared" si="59"/>
        <v>0</v>
      </c>
      <c r="BO20" s="105">
        <f t="shared" si="60"/>
        <v>0</v>
      </c>
      <c r="BP20" s="105">
        <f t="shared" si="61"/>
        <v>0</v>
      </c>
      <c r="BQ20" s="105">
        <f t="shared" si="62"/>
        <v>0</v>
      </c>
      <c r="BR20" s="105">
        <f t="shared" si="63"/>
        <v>0</v>
      </c>
      <c r="BS20" s="105">
        <f t="shared" si="64"/>
        <v>0</v>
      </c>
      <c r="BT20" s="105">
        <f t="shared" si="65"/>
        <v>0</v>
      </c>
      <c r="BU20" s="105">
        <f t="shared" si="66"/>
        <v>0</v>
      </c>
      <c r="BV20" s="105">
        <f t="shared" si="67"/>
        <v>0</v>
      </c>
      <c r="BW20" s="105">
        <f t="shared" si="68"/>
        <v>0</v>
      </c>
    </row>
    <row r="21" spans="1:75" ht="15" customHeight="1" thickBot="1" x14ac:dyDescent="0.4">
      <c r="A21" s="116"/>
      <c r="B21" s="74" t="s">
        <v>116</v>
      </c>
      <c r="C21" s="73"/>
      <c r="D21" s="112" t="s">
        <v>373</v>
      </c>
      <c r="E21" s="105">
        <f t="shared" si="0"/>
        <v>0</v>
      </c>
      <c r="F21" s="105">
        <f t="shared" si="1"/>
        <v>0</v>
      </c>
      <c r="G21" s="105">
        <f t="shared" si="2"/>
        <v>0</v>
      </c>
      <c r="H21" s="105">
        <f t="shared" si="3"/>
        <v>0</v>
      </c>
      <c r="I21" s="105">
        <f t="shared" si="4"/>
        <v>0</v>
      </c>
      <c r="J21" s="105">
        <f t="shared" si="5"/>
        <v>0</v>
      </c>
      <c r="K21" s="105">
        <f t="shared" si="6"/>
        <v>0</v>
      </c>
      <c r="L21" s="105">
        <f t="shared" si="7"/>
        <v>0</v>
      </c>
      <c r="M21" s="105">
        <f t="shared" si="8"/>
        <v>0</v>
      </c>
      <c r="N21" s="105">
        <f t="shared" si="9"/>
        <v>0</v>
      </c>
      <c r="O21" s="105">
        <f t="shared" si="10"/>
        <v>0</v>
      </c>
      <c r="P21" s="105">
        <f t="shared" si="11"/>
        <v>0</v>
      </c>
      <c r="Q21" s="105">
        <f t="shared" si="12"/>
        <v>0</v>
      </c>
      <c r="R21" s="105">
        <f t="shared" si="13"/>
        <v>0</v>
      </c>
      <c r="S21" s="105">
        <f t="shared" si="14"/>
        <v>0</v>
      </c>
      <c r="T21" s="105">
        <f t="shared" si="15"/>
        <v>0</v>
      </c>
      <c r="U21" s="105">
        <f t="shared" si="16"/>
        <v>0</v>
      </c>
      <c r="V21" s="105">
        <f t="shared" si="17"/>
        <v>0</v>
      </c>
      <c r="W21" s="105">
        <f t="shared" si="69"/>
        <v>0</v>
      </c>
      <c r="X21" s="105">
        <f t="shared" si="18"/>
        <v>0</v>
      </c>
      <c r="Y21" s="105">
        <f t="shared" si="19"/>
        <v>0</v>
      </c>
      <c r="Z21" s="105">
        <f t="shared" si="20"/>
        <v>0</v>
      </c>
      <c r="AA21" s="105">
        <f t="shared" si="21"/>
        <v>0</v>
      </c>
      <c r="AB21" s="105">
        <f t="shared" si="22"/>
        <v>0</v>
      </c>
      <c r="AC21" s="105">
        <f t="shared" si="23"/>
        <v>0</v>
      </c>
      <c r="AD21" s="105">
        <f t="shared" si="24"/>
        <v>0</v>
      </c>
      <c r="AE21" s="105">
        <f t="shared" si="70"/>
        <v>0</v>
      </c>
      <c r="AF21" s="105">
        <f t="shared" si="25"/>
        <v>0</v>
      </c>
      <c r="AG21" s="105">
        <f t="shared" si="26"/>
        <v>0</v>
      </c>
      <c r="AH21" s="105">
        <f t="shared" si="27"/>
        <v>0</v>
      </c>
      <c r="AI21" s="105">
        <f t="shared" si="28"/>
        <v>0</v>
      </c>
      <c r="AJ21" s="105">
        <f t="shared" si="29"/>
        <v>0</v>
      </c>
      <c r="AK21" s="105">
        <f t="shared" si="30"/>
        <v>0</v>
      </c>
      <c r="AL21" s="105">
        <f t="shared" si="31"/>
        <v>0</v>
      </c>
      <c r="AM21" s="105">
        <f t="shared" si="32"/>
        <v>0</v>
      </c>
      <c r="AN21" s="105">
        <f t="shared" si="33"/>
        <v>0</v>
      </c>
      <c r="AO21" s="105">
        <f t="shared" si="34"/>
        <v>0</v>
      </c>
      <c r="AP21" s="105">
        <f t="shared" si="35"/>
        <v>0</v>
      </c>
      <c r="AQ21" s="105">
        <f t="shared" si="36"/>
        <v>0</v>
      </c>
      <c r="AR21" s="105">
        <f t="shared" si="37"/>
        <v>0</v>
      </c>
      <c r="AS21" s="105">
        <f t="shared" si="38"/>
        <v>0</v>
      </c>
      <c r="AT21" s="105">
        <f t="shared" si="39"/>
        <v>0</v>
      </c>
      <c r="AU21" s="105">
        <f t="shared" si="40"/>
        <v>0</v>
      </c>
      <c r="AV21" s="105">
        <f t="shared" si="41"/>
        <v>0</v>
      </c>
      <c r="AW21" s="105">
        <f t="shared" si="42"/>
        <v>0</v>
      </c>
      <c r="AX21" s="105">
        <f t="shared" si="43"/>
        <v>0</v>
      </c>
      <c r="AY21" s="105">
        <f t="shared" si="44"/>
        <v>0</v>
      </c>
      <c r="AZ21" s="105">
        <f t="shared" si="45"/>
        <v>0</v>
      </c>
      <c r="BA21" s="105">
        <f t="shared" si="46"/>
        <v>0</v>
      </c>
      <c r="BB21" s="105">
        <f t="shared" si="47"/>
        <v>0</v>
      </c>
      <c r="BC21" s="105">
        <f t="shared" si="48"/>
        <v>0</v>
      </c>
      <c r="BD21" s="105">
        <f t="shared" si="49"/>
        <v>0</v>
      </c>
      <c r="BE21" s="105">
        <f t="shared" si="50"/>
        <v>0</v>
      </c>
      <c r="BF21" s="105">
        <f t="shared" si="51"/>
        <v>0</v>
      </c>
      <c r="BG21" s="105">
        <f t="shared" si="52"/>
        <v>0</v>
      </c>
      <c r="BH21" s="105">
        <f t="shared" si="53"/>
        <v>0</v>
      </c>
      <c r="BI21" s="105">
        <f t="shared" si="54"/>
        <v>0</v>
      </c>
      <c r="BJ21" s="105">
        <f t="shared" si="55"/>
        <v>0</v>
      </c>
      <c r="BK21" s="105">
        <f t="shared" si="56"/>
        <v>0</v>
      </c>
      <c r="BL21" s="105">
        <f t="shared" si="57"/>
        <v>0</v>
      </c>
      <c r="BM21" s="105">
        <f t="shared" si="58"/>
        <v>0</v>
      </c>
      <c r="BN21" s="105">
        <f t="shared" si="59"/>
        <v>0</v>
      </c>
      <c r="BO21" s="105">
        <f t="shared" si="60"/>
        <v>0</v>
      </c>
      <c r="BP21" s="105">
        <f t="shared" si="61"/>
        <v>0</v>
      </c>
      <c r="BQ21" s="105">
        <f t="shared" si="62"/>
        <v>0</v>
      </c>
      <c r="BR21" s="105">
        <f t="shared" si="63"/>
        <v>0</v>
      </c>
      <c r="BS21" s="105">
        <f t="shared" si="64"/>
        <v>0</v>
      </c>
      <c r="BT21" s="105">
        <f t="shared" si="65"/>
        <v>0</v>
      </c>
      <c r="BU21" s="105">
        <f t="shared" si="66"/>
        <v>0</v>
      </c>
      <c r="BV21" s="105">
        <f t="shared" si="67"/>
        <v>0</v>
      </c>
      <c r="BW21" s="105">
        <f t="shared" si="68"/>
        <v>0</v>
      </c>
    </row>
    <row r="22" spans="1:75" ht="15" customHeight="1" thickBot="1" x14ac:dyDescent="0.4">
      <c r="A22" s="116"/>
      <c r="B22" s="74" t="s">
        <v>117</v>
      </c>
      <c r="C22" s="73"/>
      <c r="D22" s="112" t="s">
        <v>373</v>
      </c>
      <c r="E22" s="105">
        <f t="shared" si="0"/>
        <v>0</v>
      </c>
      <c r="F22" s="105">
        <f t="shared" si="1"/>
        <v>0</v>
      </c>
      <c r="G22" s="105">
        <f t="shared" si="2"/>
        <v>0</v>
      </c>
      <c r="H22" s="105">
        <f t="shared" si="3"/>
        <v>0</v>
      </c>
      <c r="I22" s="105">
        <f t="shared" si="4"/>
        <v>0</v>
      </c>
      <c r="J22" s="105">
        <f t="shared" si="5"/>
        <v>0</v>
      </c>
      <c r="K22" s="105">
        <f t="shared" si="6"/>
        <v>0</v>
      </c>
      <c r="L22" s="105">
        <f t="shared" si="7"/>
        <v>0</v>
      </c>
      <c r="M22" s="105">
        <f t="shared" si="8"/>
        <v>0</v>
      </c>
      <c r="N22" s="105">
        <f t="shared" si="9"/>
        <v>0</v>
      </c>
      <c r="O22" s="105">
        <f t="shared" si="10"/>
        <v>0</v>
      </c>
      <c r="P22" s="105">
        <f t="shared" si="11"/>
        <v>0</v>
      </c>
      <c r="Q22" s="105">
        <f t="shared" si="12"/>
        <v>0</v>
      </c>
      <c r="R22" s="105">
        <f t="shared" si="13"/>
        <v>0</v>
      </c>
      <c r="S22" s="105">
        <f t="shared" si="14"/>
        <v>0</v>
      </c>
      <c r="T22" s="105">
        <f t="shared" si="15"/>
        <v>0</v>
      </c>
      <c r="U22" s="105">
        <f t="shared" si="16"/>
        <v>0</v>
      </c>
      <c r="V22" s="105">
        <f t="shared" si="17"/>
        <v>0</v>
      </c>
      <c r="W22" s="105">
        <f t="shared" si="69"/>
        <v>0</v>
      </c>
      <c r="X22" s="105">
        <f t="shared" si="18"/>
        <v>0</v>
      </c>
      <c r="Y22" s="105">
        <f t="shared" si="19"/>
        <v>0</v>
      </c>
      <c r="Z22" s="105">
        <f t="shared" si="20"/>
        <v>0</v>
      </c>
      <c r="AA22" s="105">
        <f t="shared" si="21"/>
        <v>0</v>
      </c>
      <c r="AB22" s="105">
        <f t="shared" si="22"/>
        <v>0</v>
      </c>
      <c r="AC22" s="105">
        <f t="shared" si="23"/>
        <v>0</v>
      </c>
      <c r="AD22" s="105">
        <f t="shared" si="24"/>
        <v>0</v>
      </c>
      <c r="AE22" s="105">
        <f t="shared" si="70"/>
        <v>0</v>
      </c>
      <c r="AF22" s="105">
        <f t="shared" si="25"/>
        <v>0</v>
      </c>
      <c r="AG22" s="105">
        <f t="shared" si="26"/>
        <v>0</v>
      </c>
      <c r="AH22" s="105">
        <f t="shared" si="27"/>
        <v>0</v>
      </c>
      <c r="AI22" s="105">
        <f t="shared" si="28"/>
        <v>0</v>
      </c>
      <c r="AJ22" s="105">
        <f t="shared" si="29"/>
        <v>0</v>
      </c>
      <c r="AK22" s="105">
        <f t="shared" si="30"/>
        <v>0</v>
      </c>
      <c r="AL22" s="105">
        <f t="shared" si="31"/>
        <v>0</v>
      </c>
      <c r="AM22" s="105">
        <f t="shared" si="32"/>
        <v>0</v>
      </c>
      <c r="AN22" s="105">
        <f t="shared" si="33"/>
        <v>0</v>
      </c>
      <c r="AO22" s="105">
        <f t="shared" si="34"/>
        <v>0</v>
      </c>
      <c r="AP22" s="105">
        <f t="shared" si="35"/>
        <v>0</v>
      </c>
      <c r="AQ22" s="105">
        <f t="shared" si="36"/>
        <v>0</v>
      </c>
      <c r="AR22" s="105">
        <f t="shared" si="37"/>
        <v>0</v>
      </c>
      <c r="AS22" s="105">
        <f t="shared" si="38"/>
        <v>0</v>
      </c>
      <c r="AT22" s="105">
        <f t="shared" si="39"/>
        <v>0</v>
      </c>
      <c r="AU22" s="105">
        <f t="shared" si="40"/>
        <v>0</v>
      </c>
      <c r="AV22" s="105">
        <f t="shared" si="41"/>
        <v>0</v>
      </c>
      <c r="AW22" s="105">
        <f t="shared" si="42"/>
        <v>0</v>
      </c>
      <c r="AX22" s="105">
        <f t="shared" si="43"/>
        <v>0</v>
      </c>
      <c r="AY22" s="105">
        <f t="shared" si="44"/>
        <v>0</v>
      </c>
      <c r="AZ22" s="105">
        <f t="shared" si="45"/>
        <v>0</v>
      </c>
      <c r="BA22" s="105">
        <f t="shared" si="46"/>
        <v>0</v>
      </c>
      <c r="BB22" s="105">
        <f t="shared" si="47"/>
        <v>0</v>
      </c>
      <c r="BC22" s="105">
        <f t="shared" si="48"/>
        <v>0</v>
      </c>
      <c r="BD22" s="105">
        <f t="shared" si="49"/>
        <v>0</v>
      </c>
      <c r="BE22" s="105">
        <f t="shared" si="50"/>
        <v>0</v>
      </c>
      <c r="BF22" s="105">
        <f t="shared" si="51"/>
        <v>0</v>
      </c>
      <c r="BG22" s="105">
        <f t="shared" si="52"/>
        <v>0</v>
      </c>
      <c r="BH22" s="105">
        <f t="shared" si="53"/>
        <v>0</v>
      </c>
      <c r="BI22" s="105">
        <f t="shared" si="54"/>
        <v>0</v>
      </c>
      <c r="BJ22" s="105">
        <f t="shared" si="55"/>
        <v>0</v>
      </c>
      <c r="BK22" s="105">
        <f t="shared" si="56"/>
        <v>0</v>
      </c>
      <c r="BL22" s="105">
        <f t="shared" si="57"/>
        <v>0</v>
      </c>
      <c r="BM22" s="105">
        <f t="shared" si="58"/>
        <v>0</v>
      </c>
      <c r="BN22" s="105">
        <f t="shared" si="59"/>
        <v>0</v>
      </c>
      <c r="BO22" s="105">
        <f t="shared" si="60"/>
        <v>0</v>
      </c>
      <c r="BP22" s="105">
        <f t="shared" si="61"/>
        <v>0</v>
      </c>
      <c r="BQ22" s="105">
        <f t="shared" si="62"/>
        <v>0</v>
      </c>
      <c r="BR22" s="105">
        <f t="shared" si="63"/>
        <v>0</v>
      </c>
      <c r="BS22" s="105">
        <f t="shared" si="64"/>
        <v>0</v>
      </c>
      <c r="BT22" s="105">
        <f t="shared" si="65"/>
        <v>0</v>
      </c>
      <c r="BU22" s="105">
        <f t="shared" si="66"/>
        <v>0</v>
      </c>
      <c r="BV22" s="105">
        <f t="shared" si="67"/>
        <v>0</v>
      </c>
      <c r="BW22" s="105">
        <f t="shared" si="68"/>
        <v>0</v>
      </c>
    </row>
    <row r="23" spans="1:75" ht="15" customHeight="1" thickBot="1" x14ac:dyDescent="0.4">
      <c r="A23" s="116"/>
      <c r="B23" s="74" t="s">
        <v>118</v>
      </c>
      <c r="C23" s="73"/>
      <c r="D23" s="112" t="s">
        <v>373</v>
      </c>
      <c r="E23" s="105">
        <f t="shared" si="0"/>
        <v>0</v>
      </c>
      <c r="F23" s="105">
        <f t="shared" si="1"/>
        <v>0</v>
      </c>
      <c r="G23" s="105">
        <f t="shared" si="2"/>
        <v>0</v>
      </c>
      <c r="H23" s="105">
        <f t="shared" si="3"/>
        <v>0</v>
      </c>
      <c r="I23" s="105">
        <f t="shared" si="4"/>
        <v>0</v>
      </c>
      <c r="J23" s="105">
        <f t="shared" si="5"/>
        <v>0</v>
      </c>
      <c r="K23" s="105">
        <f t="shared" si="6"/>
        <v>0</v>
      </c>
      <c r="L23" s="105">
        <f t="shared" si="7"/>
        <v>0</v>
      </c>
      <c r="M23" s="105">
        <f t="shared" si="8"/>
        <v>0</v>
      </c>
      <c r="N23" s="105">
        <f t="shared" si="9"/>
        <v>0</v>
      </c>
      <c r="O23" s="105">
        <f t="shared" si="10"/>
        <v>0</v>
      </c>
      <c r="P23" s="105">
        <f t="shared" si="11"/>
        <v>0</v>
      </c>
      <c r="Q23" s="105">
        <f t="shared" si="12"/>
        <v>0</v>
      </c>
      <c r="R23" s="105">
        <f t="shared" si="13"/>
        <v>0</v>
      </c>
      <c r="S23" s="105">
        <f t="shared" si="14"/>
        <v>0</v>
      </c>
      <c r="T23" s="105">
        <f t="shared" si="15"/>
        <v>0</v>
      </c>
      <c r="U23" s="105">
        <f t="shared" si="16"/>
        <v>0</v>
      </c>
      <c r="V23" s="105">
        <f t="shared" si="17"/>
        <v>0</v>
      </c>
      <c r="W23" s="105">
        <f t="shared" si="69"/>
        <v>0</v>
      </c>
      <c r="X23" s="105">
        <f t="shared" si="18"/>
        <v>0</v>
      </c>
      <c r="Y23" s="105">
        <f t="shared" si="19"/>
        <v>0</v>
      </c>
      <c r="Z23" s="105">
        <f t="shared" si="20"/>
        <v>0</v>
      </c>
      <c r="AA23" s="105">
        <f t="shared" si="21"/>
        <v>0</v>
      </c>
      <c r="AB23" s="105">
        <f t="shared" si="22"/>
        <v>0</v>
      </c>
      <c r="AC23" s="105">
        <f t="shared" si="23"/>
        <v>0</v>
      </c>
      <c r="AD23" s="105">
        <f t="shared" si="24"/>
        <v>0</v>
      </c>
      <c r="AE23" s="105">
        <f t="shared" si="70"/>
        <v>0</v>
      </c>
      <c r="AF23" s="105">
        <f t="shared" si="25"/>
        <v>0</v>
      </c>
      <c r="AG23" s="105">
        <f t="shared" si="26"/>
        <v>0</v>
      </c>
      <c r="AH23" s="105">
        <f t="shared" si="27"/>
        <v>0</v>
      </c>
      <c r="AI23" s="105">
        <f t="shared" si="28"/>
        <v>0</v>
      </c>
      <c r="AJ23" s="105">
        <f t="shared" si="29"/>
        <v>0</v>
      </c>
      <c r="AK23" s="105">
        <f t="shared" si="30"/>
        <v>0</v>
      </c>
      <c r="AL23" s="105">
        <f t="shared" si="31"/>
        <v>0</v>
      </c>
      <c r="AM23" s="105">
        <f t="shared" si="32"/>
        <v>0</v>
      </c>
      <c r="AN23" s="105">
        <f t="shared" si="33"/>
        <v>0</v>
      </c>
      <c r="AO23" s="105">
        <f t="shared" si="34"/>
        <v>0</v>
      </c>
      <c r="AP23" s="105">
        <f t="shared" si="35"/>
        <v>0</v>
      </c>
      <c r="AQ23" s="105">
        <f t="shared" si="36"/>
        <v>0</v>
      </c>
      <c r="AR23" s="105">
        <f t="shared" si="37"/>
        <v>0</v>
      </c>
      <c r="AS23" s="105">
        <f t="shared" si="38"/>
        <v>0</v>
      </c>
      <c r="AT23" s="105">
        <f t="shared" si="39"/>
        <v>0</v>
      </c>
      <c r="AU23" s="105">
        <f t="shared" si="40"/>
        <v>0</v>
      </c>
      <c r="AV23" s="105">
        <f t="shared" si="41"/>
        <v>0</v>
      </c>
      <c r="AW23" s="105">
        <f t="shared" si="42"/>
        <v>0</v>
      </c>
      <c r="AX23" s="105">
        <f t="shared" si="43"/>
        <v>0</v>
      </c>
      <c r="AY23" s="105">
        <f t="shared" si="44"/>
        <v>0</v>
      </c>
      <c r="AZ23" s="105">
        <f t="shared" si="45"/>
        <v>0</v>
      </c>
      <c r="BA23" s="105">
        <f t="shared" si="46"/>
        <v>0</v>
      </c>
      <c r="BB23" s="105">
        <f t="shared" si="47"/>
        <v>0</v>
      </c>
      <c r="BC23" s="105">
        <f t="shared" si="48"/>
        <v>0</v>
      </c>
      <c r="BD23" s="105">
        <f t="shared" si="49"/>
        <v>0</v>
      </c>
      <c r="BE23" s="105">
        <f t="shared" si="50"/>
        <v>0</v>
      </c>
      <c r="BF23" s="105">
        <f t="shared" si="51"/>
        <v>0</v>
      </c>
      <c r="BG23" s="105">
        <f t="shared" si="52"/>
        <v>0</v>
      </c>
      <c r="BH23" s="105">
        <f t="shared" si="53"/>
        <v>0</v>
      </c>
      <c r="BI23" s="105">
        <f t="shared" si="54"/>
        <v>0</v>
      </c>
      <c r="BJ23" s="105">
        <f t="shared" si="55"/>
        <v>0</v>
      </c>
      <c r="BK23" s="105">
        <f t="shared" si="56"/>
        <v>0</v>
      </c>
      <c r="BL23" s="105">
        <f t="shared" si="57"/>
        <v>0</v>
      </c>
      <c r="BM23" s="105">
        <f t="shared" si="58"/>
        <v>0</v>
      </c>
      <c r="BN23" s="105">
        <f t="shared" si="59"/>
        <v>0</v>
      </c>
      <c r="BO23" s="105">
        <f t="shared" si="60"/>
        <v>0</v>
      </c>
      <c r="BP23" s="105">
        <f t="shared" si="61"/>
        <v>0</v>
      </c>
      <c r="BQ23" s="105">
        <f t="shared" si="62"/>
        <v>0</v>
      </c>
      <c r="BR23" s="105">
        <f t="shared" si="63"/>
        <v>0</v>
      </c>
      <c r="BS23" s="105">
        <f t="shared" si="64"/>
        <v>0</v>
      </c>
      <c r="BT23" s="105">
        <f t="shared" si="65"/>
        <v>0</v>
      </c>
      <c r="BU23" s="105">
        <f t="shared" si="66"/>
        <v>0</v>
      </c>
      <c r="BV23" s="105">
        <f t="shared" si="67"/>
        <v>0</v>
      </c>
      <c r="BW23" s="105">
        <f t="shared" si="68"/>
        <v>0</v>
      </c>
    </row>
    <row r="24" spans="1:75" ht="15" customHeight="1" thickBot="1" x14ac:dyDescent="0.4">
      <c r="A24" s="116"/>
      <c r="B24" s="74" t="s">
        <v>119</v>
      </c>
      <c r="C24" s="73"/>
      <c r="D24" s="112" t="s">
        <v>373</v>
      </c>
      <c r="E24" s="105">
        <f t="shared" si="0"/>
        <v>0</v>
      </c>
      <c r="F24" s="105">
        <f t="shared" si="1"/>
        <v>0</v>
      </c>
      <c r="G24" s="105">
        <f t="shared" si="2"/>
        <v>0</v>
      </c>
      <c r="H24" s="105">
        <f t="shared" si="3"/>
        <v>0</v>
      </c>
      <c r="I24" s="105">
        <f t="shared" si="4"/>
        <v>0</v>
      </c>
      <c r="J24" s="105">
        <f t="shared" si="5"/>
        <v>0</v>
      </c>
      <c r="K24" s="105">
        <f t="shared" si="6"/>
        <v>0</v>
      </c>
      <c r="L24" s="105">
        <f t="shared" si="7"/>
        <v>0</v>
      </c>
      <c r="M24" s="105">
        <f t="shared" si="8"/>
        <v>0</v>
      </c>
      <c r="N24" s="105">
        <f t="shared" si="9"/>
        <v>0</v>
      </c>
      <c r="O24" s="105">
        <f t="shared" si="10"/>
        <v>0</v>
      </c>
      <c r="P24" s="105">
        <f t="shared" si="11"/>
        <v>0</v>
      </c>
      <c r="Q24" s="105">
        <f t="shared" si="12"/>
        <v>0</v>
      </c>
      <c r="R24" s="105">
        <f t="shared" si="13"/>
        <v>0</v>
      </c>
      <c r="S24" s="105">
        <f t="shared" si="14"/>
        <v>0</v>
      </c>
      <c r="T24" s="105">
        <f t="shared" si="15"/>
        <v>0</v>
      </c>
      <c r="U24" s="105">
        <f t="shared" si="16"/>
        <v>0</v>
      </c>
      <c r="V24" s="105">
        <f t="shared" si="17"/>
        <v>0</v>
      </c>
      <c r="W24" s="105">
        <f t="shared" si="69"/>
        <v>0</v>
      </c>
      <c r="X24" s="105">
        <f t="shared" si="18"/>
        <v>0</v>
      </c>
      <c r="Y24" s="105">
        <f t="shared" si="19"/>
        <v>0</v>
      </c>
      <c r="Z24" s="105">
        <f t="shared" si="20"/>
        <v>0</v>
      </c>
      <c r="AA24" s="105">
        <f t="shared" si="21"/>
        <v>0</v>
      </c>
      <c r="AB24" s="105">
        <f t="shared" si="22"/>
        <v>0</v>
      </c>
      <c r="AC24" s="105">
        <f t="shared" si="23"/>
        <v>0</v>
      </c>
      <c r="AD24" s="105">
        <f t="shared" si="24"/>
        <v>0</v>
      </c>
      <c r="AE24" s="105">
        <f t="shared" si="70"/>
        <v>0</v>
      </c>
      <c r="AF24" s="105">
        <f t="shared" si="25"/>
        <v>0</v>
      </c>
      <c r="AG24" s="105">
        <f t="shared" si="26"/>
        <v>0</v>
      </c>
      <c r="AH24" s="105">
        <f t="shared" si="27"/>
        <v>0</v>
      </c>
      <c r="AI24" s="105">
        <f t="shared" si="28"/>
        <v>0</v>
      </c>
      <c r="AJ24" s="105">
        <f t="shared" si="29"/>
        <v>0</v>
      </c>
      <c r="AK24" s="105">
        <f t="shared" si="30"/>
        <v>0</v>
      </c>
      <c r="AL24" s="105">
        <f t="shared" si="31"/>
        <v>0</v>
      </c>
      <c r="AM24" s="105">
        <f t="shared" si="32"/>
        <v>0</v>
      </c>
      <c r="AN24" s="105">
        <f t="shared" si="33"/>
        <v>0</v>
      </c>
      <c r="AO24" s="105">
        <f t="shared" si="34"/>
        <v>0</v>
      </c>
      <c r="AP24" s="105">
        <f t="shared" si="35"/>
        <v>0</v>
      </c>
      <c r="AQ24" s="105">
        <f t="shared" si="36"/>
        <v>0</v>
      </c>
      <c r="AR24" s="105">
        <f t="shared" si="37"/>
        <v>0</v>
      </c>
      <c r="AS24" s="105">
        <f t="shared" si="38"/>
        <v>0</v>
      </c>
      <c r="AT24" s="105">
        <f t="shared" si="39"/>
        <v>0</v>
      </c>
      <c r="AU24" s="105">
        <f t="shared" si="40"/>
        <v>0</v>
      </c>
      <c r="AV24" s="105">
        <f t="shared" si="41"/>
        <v>0</v>
      </c>
      <c r="AW24" s="105">
        <f t="shared" si="42"/>
        <v>0</v>
      </c>
      <c r="AX24" s="105">
        <f t="shared" si="43"/>
        <v>0</v>
      </c>
      <c r="AY24" s="105">
        <f t="shared" si="44"/>
        <v>0</v>
      </c>
      <c r="AZ24" s="105">
        <f t="shared" si="45"/>
        <v>0</v>
      </c>
      <c r="BA24" s="105">
        <f t="shared" si="46"/>
        <v>0</v>
      </c>
      <c r="BB24" s="105">
        <f t="shared" si="47"/>
        <v>0</v>
      </c>
      <c r="BC24" s="105">
        <f t="shared" si="48"/>
        <v>0</v>
      </c>
      <c r="BD24" s="105">
        <f t="shared" si="49"/>
        <v>0</v>
      </c>
      <c r="BE24" s="105">
        <f t="shared" si="50"/>
        <v>0</v>
      </c>
      <c r="BF24" s="105">
        <f t="shared" si="51"/>
        <v>0</v>
      </c>
      <c r="BG24" s="105">
        <f t="shared" si="52"/>
        <v>0</v>
      </c>
      <c r="BH24" s="105">
        <f t="shared" si="53"/>
        <v>0</v>
      </c>
      <c r="BI24" s="105">
        <f t="shared" si="54"/>
        <v>0</v>
      </c>
      <c r="BJ24" s="105">
        <f t="shared" si="55"/>
        <v>0</v>
      </c>
      <c r="BK24" s="105">
        <f t="shared" si="56"/>
        <v>0</v>
      </c>
      <c r="BL24" s="105">
        <f t="shared" si="57"/>
        <v>0</v>
      </c>
      <c r="BM24" s="105">
        <f t="shared" si="58"/>
        <v>0</v>
      </c>
      <c r="BN24" s="105">
        <f t="shared" si="59"/>
        <v>0</v>
      </c>
      <c r="BO24" s="105">
        <f t="shared" si="60"/>
        <v>0</v>
      </c>
      <c r="BP24" s="105">
        <f t="shared" si="61"/>
        <v>0</v>
      </c>
      <c r="BQ24" s="105">
        <f t="shared" si="62"/>
        <v>0</v>
      </c>
      <c r="BR24" s="105">
        <f t="shared" si="63"/>
        <v>0</v>
      </c>
      <c r="BS24" s="105">
        <f t="shared" si="64"/>
        <v>0</v>
      </c>
      <c r="BT24" s="105">
        <f t="shared" si="65"/>
        <v>0</v>
      </c>
      <c r="BU24" s="105">
        <f t="shared" si="66"/>
        <v>0</v>
      </c>
      <c r="BV24" s="105">
        <f t="shared" si="67"/>
        <v>0</v>
      </c>
      <c r="BW24" s="105">
        <f t="shared" si="68"/>
        <v>0</v>
      </c>
    </row>
    <row r="25" spans="1:75" ht="15" customHeight="1" thickBot="1" x14ac:dyDescent="0.4">
      <c r="A25" s="116"/>
      <c r="B25" s="74" t="s">
        <v>120</v>
      </c>
      <c r="C25" s="73"/>
      <c r="D25" s="112" t="s">
        <v>373</v>
      </c>
      <c r="E25" s="105">
        <f t="shared" si="0"/>
        <v>0</v>
      </c>
      <c r="F25" s="105">
        <f t="shared" si="1"/>
        <v>0</v>
      </c>
      <c r="G25" s="105">
        <f t="shared" si="2"/>
        <v>0</v>
      </c>
      <c r="H25" s="105">
        <f t="shared" si="3"/>
        <v>0</v>
      </c>
      <c r="I25" s="105">
        <f t="shared" si="4"/>
        <v>0</v>
      </c>
      <c r="J25" s="105">
        <f t="shared" si="5"/>
        <v>0</v>
      </c>
      <c r="K25" s="105">
        <f t="shared" si="6"/>
        <v>0</v>
      </c>
      <c r="L25" s="105">
        <f t="shared" si="7"/>
        <v>0</v>
      </c>
      <c r="M25" s="105">
        <f t="shared" si="8"/>
        <v>0</v>
      </c>
      <c r="N25" s="105">
        <f t="shared" si="9"/>
        <v>0</v>
      </c>
      <c r="O25" s="105">
        <f t="shared" si="10"/>
        <v>0</v>
      </c>
      <c r="P25" s="105">
        <f t="shared" si="11"/>
        <v>0</v>
      </c>
      <c r="Q25" s="105">
        <f t="shared" si="12"/>
        <v>0</v>
      </c>
      <c r="R25" s="105">
        <f t="shared" si="13"/>
        <v>0</v>
      </c>
      <c r="S25" s="105">
        <f t="shared" si="14"/>
        <v>0</v>
      </c>
      <c r="T25" s="105">
        <f t="shared" si="15"/>
        <v>0</v>
      </c>
      <c r="U25" s="105">
        <f t="shared" si="16"/>
        <v>0</v>
      </c>
      <c r="V25" s="105">
        <f t="shared" si="17"/>
        <v>0</v>
      </c>
      <c r="W25" s="105">
        <f t="shared" si="69"/>
        <v>0</v>
      </c>
      <c r="X25" s="105">
        <f t="shared" si="18"/>
        <v>0</v>
      </c>
      <c r="Y25" s="105">
        <f t="shared" si="19"/>
        <v>0</v>
      </c>
      <c r="Z25" s="105">
        <f t="shared" si="20"/>
        <v>0</v>
      </c>
      <c r="AA25" s="105">
        <f t="shared" si="21"/>
        <v>0</v>
      </c>
      <c r="AB25" s="105">
        <f t="shared" si="22"/>
        <v>0</v>
      </c>
      <c r="AC25" s="105">
        <f t="shared" si="23"/>
        <v>0</v>
      </c>
      <c r="AD25" s="105">
        <f t="shared" si="24"/>
        <v>0</v>
      </c>
      <c r="AE25" s="105">
        <f t="shared" si="70"/>
        <v>0</v>
      </c>
      <c r="AF25" s="105">
        <f t="shared" si="25"/>
        <v>0</v>
      </c>
      <c r="AG25" s="105">
        <f t="shared" si="26"/>
        <v>0</v>
      </c>
      <c r="AH25" s="105">
        <f t="shared" si="27"/>
        <v>0</v>
      </c>
      <c r="AI25" s="105">
        <f t="shared" si="28"/>
        <v>0</v>
      </c>
      <c r="AJ25" s="105">
        <f t="shared" si="29"/>
        <v>0</v>
      </c>
      <c r="AK25" s="105">
        <f t="shared" si="30"/>
        <v>0</v>
      </c>
      <c r="AL25" s="105">
        <f t="shared" si="31"/>
        <v>0</v>
      </c>
      <c r="AM25" s="105">
        <f t="shared" si="32"/>
        <v>0</v>
      </c>
      <c r="AN25" s="105">
        <f t="shared" si="33"/>
        <v>0</v>
      </c>
      <c r="AO25" s="105">
        <f t="shared" si="34"/>
        <v>0</v>
      </c>
      <c r="AP25" s="105">
        <f t="shared" si="35"/>
        <v>0</v>
      </c>
      <c r="AQ25" s="105">
        <f t="shared" si="36"/>
        <v>0</v>
      </c>
      <c r="AR25" s="105">
        <f t="shared" si="37"/>
        <v>0</v>
      </c>
      <c r="AS25" s="105">
        <f t="shared" si="38"/>
        <v>0</v>
      </c>
      <c r="AT25" s="105">
        <f t="shared" si="39"/>
        <v>0</v>
      </c>
      <c r="AU25" s="105">
        <f t="shared" si="40"/>
        <v>0</v>
      </c>
      <c r="AV25" s="105">
        <f t="shared" si="41"/>
        <v>0</v>
      </c>
      <c r="AW25" s="105">
        <f t="shared" si="42"/>
        <v>0</v>
      </c>
      <c r="AX25" s="105">
        <f t="shared" si="43"/>
        <v>0</v>
      </c>
      <c r="AY25" s="105">
        <f t="shared" si="44"/>
        <v>0</v>
      </c>
      <c r="AZ25" s="105">
        <f t="shared" si="45"/>
        <v>0</v>
      </c>
      <c r="BA25" s="105">
        <f t="shared" si="46"/>
        <v>0</v>
      </c>
      <c r="BB25" s="105">
        <f t="shared" si="47"/>
        <v>0</v>
      </c>
      <c r="BC25" s="105">
        <f t="shared" si="48"/>
        <v>0</v>
      </c>
      <c r="BD25" s="105">
        <f t="shared" si="49"/>
        <v>0</v>
      </c>
      <c r="BE25" s="105">
        <f t="shared" si="50"/>
        <v>0</v>
      </c>
      <c r="BF25" s="105">
        <f t="shared" si="51"/>
        <v>0</v>
      </c>
      <c r="BG25" s="105">
        <f t="shared" si="52"/>
        <v>0</v>
      </c>
      <c r="BH25" s="105">
        <f t="shared" si="53"/>
        <v>0</v>
      </c>
      <c r="BI25" s="105">
        <f t="shared" si="54"/>
        <v>0</v>
      </c>
      <c r="BJ25" s="105">
        <f t="shared" si="55"/>
        <v>0</v>
      </c>
      <c r="BK25" s="105">
        <f t="shared" si="56"/>
        <v>0</v>
      </c>
      <c r="BL25" s="105">
        <f t="shared" si="57"/>
        <v>0</v>
      </c>
      <c r="BM25" s="105">
        <f t="shared" si="58"/>
        <v>0</v>
      </c>
      <c r="BN25" s="105">
        <f t="shared" si="59"/>
        <v>0</v>
      </c>
      <c r="BO25" s="105">
        <f t="shared" si="60"/>
        <v>0</v>
      </c>
      <c r="BP25" s="105">
        <f t="shared" si="61"/>
        <v>0</v>
      </c>
      <c r="BQ25" s="105">
        <f t="shared" si="62"/>
        <v>0</v>
      </c>
      <c r="BR25" s="105">
        <f t="shared" si="63"/>
        <v>0</v>
      </c>
      <c r="BS25" s="105">
        <f t="shared" si="64"/>
        <v>0</v>
      </c>
      <c r="BT25" s="105">
        <f t="shared" si="65"/>
        <v>0</v>
      </c>
      <c r="BU25" s="105">
        <f t="shared" si="66"/>
        <v>0</v>
      </c>
      <c r="BV25" s="105">
        <f t="shared" si="67"/>
        <v>0</v>
      </c>
      <c r="BW25" s="105">
        <f t="shared" si="68"/>
        <v>0</v>
      </c>
    </row>
    <row r="26" spans="1:75" ht="15" customHeight="1" thickBot="1" x14ac:dyDescent="0.4">
      <c r="A26" s="116"/>
      <c r="B26" s="74" t="s">
        <v>121</v>
      </c>
      <c r="C26" s="73"/>
      <c r="D26" s="112" t="s">
        <v>373</v>
      </c>
      <c r="E26" s="105">
        <f t="shared" si="0"/>
        <v>0</v>
      </c>
      <c r="F26" s="105">
        <f t="shared" si="1"/>
        <v>0</v>
      </c>
      <c r="G26" s="105">
        <f t="shared" si="2"/>
        <v>0</v>
      </c>
      <c r="H26" s="105">
        <f t="shared" si="3"/>
        <v>0</v>
      </c>
      <c r="I26" s="105">
        <f t="shared" si="4"/>
        <v>0</v>
      </c>
      <c r="J26" s="105">
        <f t="shared" si="5"/>
        <v>0</v>
      </c>
      <c r="K26" s="105">
        <f t="shared" si="6"/>
        <v>0</v>
      </c>
      <c r="L26" s="105">
        <f t="shared" si="7"/>
        <v>0</v>
      </c>
      <c r="M26" s="105">
        <f t="shared" si="8"/>
        <v>0</v>
      </c>
      <c r="N26" s="105">
        <f t="shared" si="9"/>
        <v>0</v>
      </c>
      <c r="O26" s="105">
        <f t="shared" si="10"/>
        <v>0</v>
      </c>
      <c r="P26" s="105">
        <f t="shared" si="11"/>
        <v>0</v>
      </c>
      <c r="Q26" s="105">
        <f t="shared" si="12"/>
        <v>0</v>
      </c>
      <c r="R26" s="105">
        <f t="shared" si="13"/>
        <v>0</v>
      </c>
      <c r="S26" s="105">
        <f t="shared" si="14"/>
        <v>0</v>
      </c>
      <c r="T26" s="105">
        <f t="shared" si="15"/>
        <v>0</v>
      </c>
      <c r="U26" s="105">
        <f t="shared" si="16"/>
        <v>0</v>
      </c>
      <c r="V26" s="105">
        <f t="shared" si="17"/>
        <v>0</v>
      </c>
      <c r="W26" s="105">
        <f t="shared" si="69"/>
        <v>0</v>
      </c>
      <c r="X26" s="105">
        <f t="shared" si="18"/>
        <v>0</v>
      </c>
      <c r="Y26" s="105">
        <f t="shared" si="19"/>
        <v>0</v>
      </c>
      <c r="Z26" s="105">
        <f t="shared" si="20"/>
        <v>0</v>
      </c>
      <c r="AA26" s="105">
        <f t="shared" si="21"/>
        <v>0</v>
      </c>
      <c r="AB26" s="105">
        <f t="shared" si="22"/>
        <v>0</v>
      </c>
      <c r="AC26" s="105">
        <f t="shared" si="23"/>
        <v>0</v>
      </c>
      <c r="AD26" s="105">
        <f t="shared" si="24"/>
        <v>0</v>
      </c>
      <c r="AE26" s="105">
        <f t="shared" si="70"/>
        <v>0</v>
      </c>
      <c r="AF26" s="105">
        <f t="shared" si="25"/>
        <v>0</v>
      </c>
      <c r="AG26" s="105">
        <f t="shared" si="26"/>
        <v>0</v>
      </c>
      <c r="AH26" s="105">
        <f t="shared" si="27"/>
        <v>0</v>
      </c>
      <c r="AI26" s="105">
        <f t="shared" si="28"/>
        <v>0</v>
      </c>
      <c r="AJ26" s="105">
        <f t="shared" si="29"/>
        <v>0</v>
      </c>
      <c r="AK26" s="105">
        <f t="shared" si="30"/>
        <v>0</v>
      </c>
      <c r="AL26" s="105">
        <f t="shared" si="31"/>
        <v>0</v>
      </c>
      <c r="AM26" s="105">
        <f t="shared" si="32"/>
        <v>0</v>
      </c>
      <c r="AN26" s="105">
        <f t="shared" si="33"/>
        <v>0</v>
      </c>
      <c r="AO26" s="105">
        <f t="shared" si="34"/>
        <v>0</v>
      </c>
      <c r="AP26" s="105">
        <f t="shared" si="35"/>
        <v>0</v>
      </c>
      <c r="AQ26" s="105">
        <f t="shared" si="36"/>
        <v>0</v>
      </c>
      <c r="AR26" s="105">
        <f t="shared" si="37"/>
        <v>0</v>
      </c>
      <c r="AS26" s="105">
        <f t="shared" si="38"/>
        <v>0</v>
      </c>
      <c r="AT26" s="105">
        <f t="shared" si="39"/>
        <v>0</v>
      </c>
      <c r="AU26" s="105">
        <f t="shared" si="40"/>
        <v>0</v>
      </c>
      <c r="AV26" s="105">
        <f t="shared" si="41"/>
        <v>0</v>
      </c>
      <c r="AW26" s="105">
        <f t="shared" si="42"/>
        <v>0</v>
      </c>
      <c r="AX26" s="105">
        <f t="shared" si="43"/>
        <v>0</v>
      </c>
      <c r="AY26" s="105">
        <f t="shared" si="44"/>
        <v>0</v>
      </c>
      <c r="AZ26" s="105">
        <f t="shared" si="45"/>
        <v>0</v>
      </c>
      <c r="BA26" s="105">
        <f t="shared" si="46"/>
        <v>0</v>
      </c>
      <c r="BB26" s="105">
        <f t="shared" si="47"/>
        <v>0</v>
      </c>
      <c r="BC26" s="105">
        <f t="shared" si="48"/>
        <v>0</v>
      </c>
      <c r="BD26" s="105">
        <f t="shared" si="49"/>
        <v>0</v>
      </c>
      <c r="BE26" s="105">
        <f t="shared" si="50"/>
        <v>0</v>
      </c>
      <c r="BF26" s="105">
        <f t="shared" si="51"/>
        <v>0</v>
      </c>
      <c r="BG26" s="105">
        <f t="shared" si="52"/>
        <v>0</v>
      </c>
      <c r="BH26" s="105">
        <f t="shared" si="53"/>
        <v>0</v>
      </c>
      <c r="BI26" s="105">
        <f t="shared" si="54"/>
        <v>0</v>
      </c>
      <c r="BJ26" s="105">
        <f t="shared" si="55"/>
        <v>0</v>
      </c>
      <c r="BK26" s="105">
        <f t="shared" si="56"/>
        <v>0</v>
      </c>
      <c r="BL26" s="105">
        <f t="shared" si="57"/>
        <v>0</v>
      </c>
      <c r="BM26" s="105">
        <f t="shared" si="58"/>
        <v>0</v>
      </c>
      <c r="BN26" s="105">
        <f t="shared" si="59"/>
        <v>0</v>
      </c>
      <c r="BO26" s="105">
        <f t="shared" si="60"/>
        <v>0</v>
      </c>
      <c r="BP26" s="105">
        <f t="shared" si="61"/>
        <v>0</v>
      </c>
      <c r="BQ26" s="105">
        <f t="shared" si="62"/>
        <v>0</v>
      </c>
      <c r="BR26" s="105">
        <f t="shared" si="63"/>
        <v>0</v>
      </c>
      <c r="BS26" s="105">
        <f t="shared" si="64"/>
        <v>0</v>
      </c>
      <c r="BT26" s="105">
        <f t="shared" si="65"/>
        <v>0</v>
      </c>
      <c r="BU26" s="105">
        <f t="shared" si="66"/>
        <v>0</v>
      </c>
      <c r="BV26" s="105">
        <f t="shared" si="67"/>
        <v>0</v>
      </c>
      <c r="BW26" s="105">
        <f t="shared" si="68"/>
        <v>0</v>
      </c>
    </row>
    <row r="27" spans="1:75" ht="15" customHeight="1" thickBot="1" x14ac:dyDescent="0.4">
      <c r="A27" s="117"/>
      <c r="B27" s="74" t="s">
        <v>122</v>
      </c>
      <c r="C27" s="73"/>
      <c r="D27" s="112" t="s">
        <v>373</v>
      </c>
      <c r="E27" s="105">
        <f t="shared" si="0"/>
        <v>0</v>
      </c>
      <c r="F27" s="105">
        <f t="shared" si="1"/>
        <v>0</v>
      </c>
      <c r="G27" s="105">
        <f t="shared" si="2"/>
        <v>0</v>
      </c>
      <c r="H27" s="105">
        <f t="shared" si="3"/>
        <v>0</v>
      </c>
      <c r="I27" s="105">
        <f t="shared" si="4"/>
        <v>0</v>
      </c>
      <c r="J27" s="105">
        <f t="shared" si="5"/>
        <v>0</v>
      </c>
      <c r="K27" s="105">
        <f t="shared" si="6"/>
        <v>0</v>
      </c>
      <c r="L27" s="105">
        <f t="shared" si="7"/>
        <v>0</v>
      </c>
      <c r="M27" s="105">
        <f t="shared" si="8"/>
        <v>0</v>
      </c>
      <c r="N27" s="105">
        <f t="shared" si="9"/>
        <v>0</v>
      </c>
      <c r="O27" s="105">
        <f t="shared" si="10"/>
        <v>0</v>
      </c>
      <c r="P27" s="105">
        <f t="shared" si="11"/>
        <v>0</v>
      </c>
      <c r="Q27" s="105">
        <f t="shared" si="12"/>
        <v>0</v>
      </c>
      <c r="R27" s="105">
        <f t="shared" si="13"/>
        <v>0</v>
      </c>
      <c r="S27" s="105">
        <f t="shared" si="14"/>
        <v>0</v>
      </c>
      <c r="T27" s="105">
        <f t="shared" si="15"/>
        <v>0</v>
      </c>
      <c r="U27" s="105">
        <f t="shared" si="16"/>
        <v>0</v>
      </c>
      <c r="V27" s="105">
        <f t="shared" si="17"/>
        <v>0</v>
      </c>
      <c r="W27" s="105">
        <f t="shared" si="69"/>
        <v>0</v>
      </c>
      <c r="X27" s="105">
        <f t="shared" si="18"/>
        <v>0</v>
      </c>
      <c r="Y27" s="105">
        <f t="shared" si="19"/>
        <v>0</v>
      </c>
      <c r="Z27" s="105">
        <f t="shared" si="20"/>
        <v>0</v>
      </c>
      <c r="AA27" s="105">
        <f t="shared" si="21"/>
        <v>0</v>
      </c>
      <c r="AB27" s="105">
        <f t="shared" si="22"/>
        <v>0</v>
      </c>
      <c r="AC27" s="105">
        <f t="shared" si="23"/>
        <v>0</v>
      </c>
      <c r="AD27" s="105">
        <f t="shared" si="24"/>
        <v>0</v>
      </c>
      <c r="AE27" s="105">
        <f t="shared" si="70"/>
        <v>0</v>
      </c>
      <c r="AF27" s="105">
        <f t="shared" si="25"/>
        <v>0</v>
      </c>
      <c r="AG27" s="105">
        <f t="shared" si="26"/>
        <v>0</v>
      </c>
      <c r="AH27" s="105">
        <f t="shared" si="27"/>
        <v>0</v>
      </c>
      <c r="AI27" s="105">
        <f t="shared" si="28"/>
        <v>0</v>
      </c>
      <c r="AJ27" s="105">
        <f t="shared" si="29"/>
        <v>0</v>
      </c>
      <c r="AK27" s="105">
        <f t="shared" si="30"/>
        <v>0</v>
      </c>
      <c r="AL27" s="105">
        <f t="shared" si="31"/>
        <v>0</v>
      </c>
      <c r="AM27" s="105">
        <f t="shared" si="32"/>
        <v>0</v>
      </c>
      <c r="AN27" s="105">
        <f t="shared" si="33"/>
        <v>0</v>
      </c>
      <c r="AO27" s="105">
        <f t="shared" si="34"/>
        <v>0</v>
      </c>
      <c r="AP27" s="105">
        <f t="shared" si="35"/>
        <v>0</v>
      </c>
      <c r="AQ27" s="105">
        <f t="shared" si="36"/>
        <v>0</v>
      </c>
      <c r="AR27" s="105">
        <f t="shared" si="37"/>
        <v>0</v>
      </c>
      <c r="AS27" s="105">
        <f t="shared" si="38"/>
        <v>0</v>
      </c>
      <c r="AT27" s="105">
        <f t="shared" si="39"/>
        <v>0</v>
      </c>
      <c r="AU27" s="105">
        <f t="shared" si="40"/>
        <v>0</v>
      </c>
      <c r="AV27" s="105">
        <f t="shared" si="41"/>
        <v>0</v>
      </c>
      <c r="AW27" s="105">
        <f t="shared" si="42"/>
        <v>0</v>
      </c>
      <c r="AX27" s="105">
        <f t="shared" si="43"/>
        <v>0</v>
      </c>
      <c r="AY27" s="105">
        <f t="shared" si="44"/>
        <v>0</v>
      </c>
      <c r="AZ27" s="105">
        <f t="shared" si="45"/>
        <v>0</v>
      </c>
      <c r="BA27" s="105">
        <f t="shared" si="46"/>
        <v>0</v>
      </c>
      <c r="BB27" s="105">
        <f t="shared" si="47"/>
        <v>0</v>
      </c>
      <c r="BC27" s="105">
        <f t="shared" si="48"/>
        <v>0</v>
      </c>
      <c r="BD27" s="105">
        <f t="shared" si="49"/>
        <v>0</v>
      </c>
      <c r="BE27" s="105">
        <f t="shared" si="50"/>
        <v>0</v>
      </c>
      <c r="BF27" s="105">
        <f t="shared" si="51"/>
        <v>0</v>
      </c>
      <c r="BG27" s="105">
        <f t="shared" si="52"/>
        <v>0</v>
      </c>
      <c r="BH27" s="105">
        <f t="shared" si="53"/>
        <v>0</v>
      </c>
      <c r="BI27" s="105">
        <f t="shared" si="54"/>
        <v>0</v>
      </c>
      <c r="BJ27" s="105">
        <f t="shared" si="55"/>
        <v>0</v>
      </c>
      <c r="BK27" s="105">
        <f t="shared" si="56"/>
        <v>0</v>
      </c>
      <c r="BL27" s="105">
        <f t="shared" si="57"/>
        <v>0</v>
      </c>
      <c r="BM27" s="105">
        <f t="shared" si="58"/>
        <v>0</v>
      </c>
      <c r="BN27" s="105">
        <f t="shared" si="59"/>
        <v>0</v>
      </c>
      <c r="BO27" s="105">
        <f t="shared" si="60"/>
        <v>0</v>
      </c>
      <c r="BP27" s="105">
        <f t="shared" si="61"/>
        <v>0</v>
      </c>
      <c r="BQ27" s="105">
        <f t="shared" si="62"/>
        <v>0</v>
      </c>
      <c r="BR27" s="105">
        <f t="shared" si="63"/>
        <v>0</v>
      </c>
      <c r="BS27" s="105">
        <f t="shared" si="64"/>
        <v>0</v>
      </c>
      <c r="BT27" s="105">
        <f t="shared" si="65"/>
        <v>0</v>
      </c>
      <c r="BU27" s="105">
        <f t="shared" si="66"/>
        <v>0</v>
      </c>
      <c r="BV27" s="105">
        <f t="shared" si="67"/>
        <v>0</v>
      </c>
      <c r="BW27" s="105">
        <f t="shared" si="68"/>
        <v>0</v>
      </c>
    </row>
    <row r="28" spans="1:75" ht="15" customHeight="1" thickBot="1" x14ac:dyDescent="0.4">
      <c r="A28" s="118"/>
      <c r="B28" s="75" t="s">
        <v>123</v>
      </c>
      <c r="C28" s="76"/>
      <c r="D28" s="76"/>
      <c r="E28" s="77">
        <f t="shared" si="0"/>
        <v>0</v>
      </c>
      <c r="F28" s="77">
        <f t="shared" si="1"/>
        <v>0</v>
      </c>
      <c r="G28" s="77">
        <f t="shared" si="2"/>
        <v>0</v>
      </c>
      <c r="H28" s="77">
        <f t="shared" si="3"/>
        <v>0</v>
      </c>
      <c r="I28" s="77">
        <f t="shared" si="4"/>
        <v>0</v>
      </c>
      <c r="J28" s="77">
        <f t="shared" si="5"/>
        <v>0</v>
      </c>
      <c r="K28" s="77">
        <f t="shared" si="6"/>
        <v>0</v>
      </c>
      <c r="L28" s="77">
        <f t="shared" si="7"/>
        <v>0</v>
      </c>
      <c r="M28" s="77">
        <f t="shared" si="8"/>
        <v>0</v>
      </c>
      <c r="N28" s="77">
        <f t="shared" si="9"/>
        <v>0</v>
      </c>
      <c r="O28" s="77">
        <f t="shared" si="10"/>
        <v>0</v>
      </c>
      <c r="P28" s="77">
        <f t="shared" si="11"/>
        <v>0</v>
      </c>
      <c r="Q28" s="77">
        <f t="shared" si="12"/>
        <v>0</v>
      </c>
      <c r="R28" s="77">
        <f t="shared" si="13"/>
        <v>0</v>
      </c>
      <c r="S28" s="77">
        <f t="shared" si="14"/>
        <v>0</v>
      </c>
      <c r="T28" s="77">
        <f t="shared" si="15"/>
        <v>0</v>
      </c>
      <c r="U28" s="77">
        <f t="shared" si="16"/>
        <v>0</v>
      </c>
      <c r="V28" s="77">
        <f t="shared" si="17"/>
        <v>0</v>
      </c>
      <c r="W28" s="77"/>
      <c r="X28" s="77">
        <f t="shared" si="18"/>
        <v>0</v>
      </c>
      <c r="Y28" s="77">
        <f t="shared" si="19"/>
        <v>0</v>
      </c>
      <c r="Z28" s="77">
        <f t="shared" si="20"/>
        <v>0</v>
      </c>
      <c r="AA28" s="77">
        <f t="shared" si="21"/>
        <v>0</v>
      </c>
      <c r="AB28" s="77">
        <f t="shared" si="22"/>
        <v>0</v>
      </c>
      <c r="AC28" s="77">
        <f t="shared" si="23"/>
        <v>0</v>
      </c>
      <c r="AD28" s="77">
        <f t="shared" si="24"/>
        <v>0</v>
      </c>
      <c r="AE28" s="77"/>
      <c r="AF28" s="77">
        <f t="shared" si="25"/>
        <v>0</v>
      </c>
      <c r="AG28" s="77">
        <f t="shared" si="26"/>
        <v>0</v>
      </c>
      <c r="AH28" s="77">
        <f t="shared" si="27"/>
        <v>0</v>
      </c>
      <c r="AI28" s="77">
        <f t="shared" si="28"/>
        <v>0</v>
      </c>
      <c r="AJ28" s="77">
        <f t="shared" si="29"/>
        <v>0</v>
      </c>
      <c r="AK28" s="77">
        <f t="shared" si="30"/>
        <v>0</v>
      </c>
      <c r="AL28" s="77">
        <f t="shared" si="31"/>
        <v>0</v>
      </c>
      <c r="AM28" s="77">
        <f t="shared" si="32"/>
        <v>0</v>
      </c>
      <c r="AN28" s="77">
        <f t="shared" si="33"/>
        <v>0</v>
      </c>
      <c r="AO28" s="77">
        <f t="shared" si="34"/>
        <v>0</v>
      </c>
      <c r="AP28" s="77">
        <f t="shared" si="35"/>
        <v>0</v>
      </c>
      <c r="AQ28" s="77">
        <f t="shared" si="36"/>
        <v>0</v>
      </c>
      <c r="AR28" s="77">
        <f t="shared" si="37"/>
        <v>0</v>
      </c>
      <c r="AS28" s="77">
        <f t="shared" si="38"/>
        <v>0</v>
      </c>
      <c r="AT28" s="77">
        <f t="shared" si="39"/>
        <v>0</v>
      </c>
      <c r="AU28" s="77">
        <f t="shared" si="40"/>
        <v>0</v>
      </c>
      <c r="AV28" s="77">
        <f t="shared" si="41"/>
        <v>0</v>
      </c>
      <c r="AW28" s="77">
        <f t="shared" si="42"/>
        <v>0</v>
      </c>
      <c r="AX28" s="77">
        <f t="shared" si="43"/>
        <v>0</v>
      </c>
      <c r="AY28" s="77">
        <f t="shared" si="44"/>
        <v>0</v>
      </c>
      <c r="AZ28" s="77">
        <f t="shared" si="45"/>
        <v>0</v>
      </c>
      <c r="BA28" s="77">
        <f t="shared" si="46"/>
        <v>0</v>
      </c>
      <c r="BB28" s="77">
        <f t="shared" si="47"/>
        <v>0</v>
      </c>
      <c r="BC28" s="77">
        <f t="shared" si="48"/>
        <v>0</v>
      </c>
      <c r="BD28" s="77">
        <f t="shared" si="49"/>
        <v>0</v>
      </c>
      <c r="BE28" s="77">
        <f t="shared" si="50"/>
        <v>0</v>
      </c>
      <c r="BF28" s="77">
        <f t="shared" si="51"/>
        <v>0</v>
      </c>
      <c r="BG28" s="77">
        <f t="shared" si="52"/>
        <v>0</v>
      </c>
      <c r="BH28" s="77">
        <f t="shared" si="53"/>
        <v>0</v>
      </c>
      <c r="BI28" s="77">
        <f t="shared" si="54"/>
        <v>0</v>
      </c>
      <c r="BJ28" s="77">
        <f t="shared" si="55"/>
        <v>0</v>
      </c>
      <c r="BK28" s="77">
        <f t="shared" si="56"/>
        <v>0</v>
      </c>
      <c r="BL28" s="77">
        <f t="shared" si="57"/>
        <v>0</v>
      </c>
      <c r="BM28" s="77">
        <f t="shared" si="58"/>
        <v>0</v>
      </c>
      <c r="BN28" s="77">
        <f t="shared" si="59"/>
        <v>0</v>
      </c>
      <c r="BO28" s="77">
        <f t="shared" si="60"/>
        <v>0</v>
      </c>
      <c r="BP28" s="77">
        <f t="shared" si="61"/>
        <v>0</v>
      </c>
      <c r="BQ28" s="77">
        <f t="shared" si="62"/>
        <v>0</v>
      </c>
      <c r="BR28" s="77">
        <f t="shared" si="63"/>
        <v>0</v>
      </c>
      <c r="BS28" s="77">
        <f t="shared" si="64"/>
        <v>0</v>
      </c>
      <c r="BT28" s="77">
        <f t="shared" si="65"/>
        <v>0</v>
      </c>
      <c r="BU28" s="77">
        <f t="shared" si="66"/>
        <v>0</v>
      </c>
      <c r="BV28" s="77">
        <f t="shared" si="67"/>
        <v>0</v>
      </c>
      <c r="BW28" s="77">
        <f t="shared" si="68"/>
        <v>0</v>
      </c>
    </row>
    <row r="29" spans="1:75" ht="15" customHeight="1" thickBot="1" x14ac:dyDescent="0.4">
      <c r="A29" s="119"/>
      <c r="B29" s="75" t="s">
        <v>124</v>
      </c>
      <c r="C29" s="76"/>
      <c r="D29" s="76"/>
      <c r="E29" s="77">
        <f t="shared" si="0"/>
        <v>0</v>
      </c>
      <c r="F29" s="77">
        <f t="shared" si="1"/>
        <v>0</v>
      </c>
      <c r="G29" s="77">
        <f t="shared" si="2"/>
        <v>0</v>
      </c>
      <c r="H29" s="77">
        <f t="shared" si="3"/>
        <v>0</v>
      </c>
      <c r="I29" s="77">
        <f t="shared" si="4"/>
        <v>0</v>
      </c>
      <c r="J29" s="77">
        <f t="shared" si="5"/>
        <v>0</v>
      </c>
      <c r="K29" s="77">
        <f t="shared" si="6"/>
        <v>0</v>
      </c>
      <c r="L29" s="77">
        <f t="shared" si="7"/>
        <v>0</v>
      </c>
      <c r="M29" s="77">
        <f t="shared" si="8"/>
        <v>0</v>
      </c>
      <c r="N29" s="77">
        <f t="shared" si="9"/>
        <v>0</v>
      </c>
      <c r="O29" s="77">
        <f t="shared" si="10"/>
        <v>0</v>
      </c>
      <c r="P29" s="77">
        <f t="shared" si="11"/>
        <v>0</v>
      </c>
      <c r="Q29" s="77">
        <f t="shared" si="12"/>
        <v>0</v>
      </c>
      <c r="R29" s="77">
        <f t="shared" si="13"/>
        <v>0</v>
      </c>
      <c r="S29" s="77">
        <f t="shared" si="14"/>
        <v>0</v>
      </c>
      <c r="T29" s="77">
        <f t="shared" si="15"/>
        <v>0</v>
      </c>
      <c r="U29" s="77">
        <f t="shared" si="16"/>
        <v>0</v>
      </c>
      <c r="V29" s="77">
        <f t="shared" si="17"/>
        <v>0</v>
      </c>
      <c r="W29" s="77"/>
      <c r="X29" s="77">
        <f t="shared" si="18"/>
        <v>0</v>
      </c>
      <c r="Y29" s="77">
        <f t="shared" si="19"/>
        <v>0</v>
      </c>
      <c r="Z29" s="77">
        <f t="shared" si="20"/>
        <v>0</v>
      </c>
      <c r="AA29" s="77">
        <f t="shared" si="21"/>
        <v>0</v>
      </c>
      <c r="AB29" s="77">
        <f t="shared" si="22"/>
        <v>0</v>
      </c>
      <c r="AC29" s="77">
        <f t="shared" si="23"/>
        <v>0</v>
      </c>
      <c r="AD29" s="77">
        <f t="shared" si="24"/>
        <v>0</v>
      </c>
      <c r="AE29" s="77"/>
      <c r="AF29" s="77">
        <f t="shared" si="25"/>
        <v>0</v>
      </c>
      <c r="AG29" s="77">
        <f t="shared" si="26"/>
        <v>0</v>
      </c>
      <c r="AH29" s="77">
        <f t="shared" si="27"/>
        <v>0</v>
      </c>
      <c r="AI29" s="77">
        <f t="shared" si="28"/>
        <v>0</v>
      </c>
      <c r="AJ29" s="77">
        <f t="shared" si="29"/>
        <v>0</v>
      </c>
      <c r="AK29" s="77">
        <f t="shared" si="30"/>
        <v>0</v>
      </c>
      <c r="AL29" s="77">
        <f t="shared" si="31"/>
        <v>0</v>
      </c>
      <c r="AM29" s="77">
        <f t="shared" si="32"/>
        <v>0</v>
      </c>
      <c r="AN29" s="77">
        <f t="shared" si="33"/>
        <v>0</v>
      </c>
      <c r="AO29" s="77">
        <f t="shared" si="34"/>
        <v>0</v>
      </c>
      <c r="AP29" s="77">
        <f t="shared" si="35"/>
        <v>0</v>
      </c>
      <c r="AQ29" s="77">
        <f t="shared" si="36"/>
        <v>0</v>
      </c>
      <c r="AR29" s="77">
        <f t="shared" si="37"/>
        <v>0</v>
      </c>
      <c r="AS29" s="77">
        <f t="shared" si="38"/>
        <v>0</v>
      </c>
      <c r="AT29" s="77">
        <f t="shared" si="39"/>
        <v>0</v>
      </c>
      <c r="AU29" s="77">
        <f t="shared" si="40"/>
        <v>0</v>
      </c>
      <c r="AV29" s="77">
        <f t="shared" si="41"/>
        <v>0</v>
      </c>
      <c r="AW29" s="77">
        <f t="shared" si="42"/>
        <v>0</v>
      </c>
      <c r="AX29" s="77">
        <f t="shared" si="43"/>
        <v>0</v>
      </c>
      <c r="AY29" s="77">
        <f t="shared" si="44"/>
        <v>0</v>
      </c>
      <c r="AZ29" s="77">
        <f t="shared" si="45"/>
        <v>0</v>
      </c>
      <c r="BA29" s="77">
        <f t="shared" si="46"/>
        <v>0</v>
      </c>
      <c r="BB29" s="77">
        <f t="shared" si="47"/>
        <v>0</v>
      </c>
      <c r="BC29" s="77">
        <f t="shared" si="48"/>
        <v>0</v>
      </c>
      <c r="BD29" s="77">
        <f t="shared" si="49"/>
        <v>0</v>
      </c>
      <c r="BE29" s="77">
        <f t="shared" si="50"/>
        <v>0</v>
      </c>
      <c r="BF29" s="77">
        <f t="shared" si="51"/>
        <v>0</v>
      </c>
      <c r="BG29" s="77">
        <f t="shared" si="52"/>
        <v>0</v>
      </c>
      <c r="BH29" s="77">
        <f t="shared" si="53"/>
        <v>0</v>
      </c>
      <c r="BI29" s="77">
        <f t="shared" si="54"/>
        <v>0</v>
      </c>
      <c r="BJ29" s="77">
        <f t="shared" si="55"/>
        <v>0</v>
      </c>
      <c r="BK29" s="77">
        <f t="shared" si="56"/>
        <v>0</v>
      </c>
      <c r="BL29" s="77">
        <f t="shared" si="57"/>
        <v>0</v>
      </c>
      <c r="BM29" s="77">
        <f t="shared" si="58"/>
        <v>0</v>
      </c>
      <c r="BN29" s="77">
        <f t="shared" si="59"/>
        <v>0</v>
      </c>
      <c r="BO29" s="77">
        <f t="shared" si="60"/>
        <v>0</v>
      </c>
      <c r="BP29" s="77">
        <f t="shared" si="61"/>
        <v>0</v>
      </c>
      <c r="BQ29" s="77">
        <f t="shared" si="62"/>
        <v>0</v>
      </c>
      <c r="BR29" s="77">
        <f t="shared" si="63"/>
        <v>0</v>
      </c>
      <c r="BS29" s="77">
        <f t="shared" si="64"/>
        <v>0</v>
      </c>
      <c r="BT29" s="77">
        <f t="shared" si="65"/>
        <v>0</v>
      </c>
      <c r="BU29" s="77">
        <f t="shared" si="66"/>
        <v>0</v>
      </c>
      <c r="BV29" s="77">
        <f t="shared" si="67"/>
        <v>0</v>
      </c>
      <c r="BW29" s="77">
        <f t="shared" si="68"/>
        <v>0</v>
      </c>
    </row>
    <row r="30" spans="1:75" ht="15" customHeight="1" thickBot="1" x14ac:dyDescent="0.4">
      <c r="A30" s="119"/>
      <c r="B30" s="75" t="s">
        <v>125</v>
      </c>
      <c r="C30" s="76"/>
      <c r="D30" s="76"/>
      <c r="E30" s="77">
        <f t="shared" si="0"/>
        <v>0</v>
      </c>
      <c r="F30" s="77">
        <f t="shared" si="1"/>
        <v>0</v>
      </c>
      <c r="G30" s="77">
        <f t="shared" si="2"/>
        <v>0</v>
      </c>
      <c r="H30" s="77">
        <f t="shared" si="3"/>
        <v>0</v>
      </c>
      <c r="I30" s="77">
        <f t="shared" si="4"/>
        <v>0</v>
      </c>
      <c r="J30" s="77">
        <f t="shared" si="5"/>
        <v>0</v>
      </c>
      <c r="K30" s="77">
        <f t="shared" si="6"/>
        <v>0</v>
      </c>
      <c r="L30" s="77">
        <f t="shared" si="7"/>
        <v>0</v>
      </c>
      <c r="M30" s="77">
        <f t="shared" si="8"/>
        <v>0</v>
      </c>
      <c r="N30" s="77">
        <f t="shared" si="9"/>
        <v>0</v>
      </c>
      <c r="O30" s="77">
        <f t="shared" si="10"/>
        <v>0</v>
      </c>
      <c r="P30" s="77">
        <f t="shared" si="11"/>
        <v>0</v>
      </c>
      <c r="Q30" s="77">
        <f t="shared" si="12"/>
        <v>0</v>
      </c>
      <c r="R30" s="77">
        <f t="shared" si="13"/>
        <v>0</v>
      </c>
      <c r="S30" s="77">
        <f t="shared" si="14"/>
        <v>0</v>
      </c>
      <c r="T30" s="77">
        <f t="shared" si="15"/>
        <v>0</v>
      </c>
      <c r="U30" s="77">
        <f t="shared" si="16"/>
        <v>0</v>
      </c>
      <c r="V30" s="77">
        <f t="shared" si="17"/>
        <v>0</v>
      </c>
      <c r="W30" s="77"/>
      <c r="X30" s="77">
        <f t="shared" si="18"/>
        <v>0</v>
      </c>
      <c r="Y30" s="77">
        <f t="shared" si="19"/>
        <v>0</v>
      </c>
      <c r="Z30" s="77">
        <f t="shared" si="20"/>
        <v>0</v>
      </c>
      <c r="AA30" s="77">
        <f t="shared" si="21"/>
        <v>0</v>
      </c>
      <c r="AB30" s="77">
        <f t="shared" si="22"/>
        <v>0</v>
      </c>
      <c r="AC30" s="77">
        <f t="shared" si="23"/>
        <v>0</v>
      </c>
      <c r="AD30" s="77">
        <f t="shared" si="24"/>
        <v>0</v>
      </c>
      <c r="AE30" s="77"/>
      <c r="AF30" s="77">
        <f t="shared" si="25"/>
        <v>0</v>
      </c>
      <c r="AG30" s="77">
        <f t="shared" si="26"/>
        <v>0</v>
      </c>
      <c r="AH30" s="77">
        <f t="shared" si="27"/>
        <v>0</v>
      </c>
      <c r="AI30" s="77">
        <f t="shared" si="28"/>
        <v>0</v>
      </c>
      <c r="AJ30" s="77">
        <f t="shared" si="29"/>
        <v>0</v>
      </c>
      <c r="AK30" s="77">
        <f t="shared" si="30"/>
        <v>0</v>
      </c>
      <c r="AL30" s="77">
        <f t="shared" si="31"/>
        <v>0</v>
      </c>
      <c r="AM30" s="77">
        <f t="shared" si="32"/>
        <v>0</v>
      </c>
      <c r="AN30" s="77">
        <f t="shared" si="33"/>
        <v>0</v>
      </c>
      <c r="AO30" s="77">
        <f t="shared" si="34"/>
        <v>0</v>
      </c>
      <c r="AP30" s="77">
        <f t="shared" si="35"/>
        <v>0</v>
      </c>
      <c r="AQ30" s="77">
        <f t="shared" si="36"/>
        <v>0</v>
      </c>
      <c r="AR30" s="77">
        <f t="shared" si="37"/>
        <v>0</v>
      </c>
      <c r="AS30" s="77">
        <f t="shared" si="38"/>
        <v>0</v>
      </c>
      <c r="AT30" s="77">
        <f t="shared" si="39"/>
        <v>0</v>
      </c>
      <c r="AU30" s="77">
        <f t="shared" si="40"/>
        <v>0</v>
      </c>
      <c r="AV30" s="77">
        <f t="shared" si="41"/>
        <v>0</v>
      </c>
      <c r="AW30" s="77">
        <f t="shared" si="42"/>
        <v>0</v>
      </c>
      <c r="AX30" s="77">
        <f t="shared" si="43"/>
        <v>0</v>
      </c>
      <c r="AY30" s="77">
        <f t="shared" si="44"/>
        <v>0</v>
      </c>
      <c r="AZ30" s="77">
        <f t="shared" si="45"/>
        <v>0</v>
      </c>
      <c r="BA30" s="77">
        <f t="shared" si="46"/>
        <v>0</v>
      </c>
      <c r="BB30" s="77">
        <f t="shared" si="47"/>
        <v>0</v>
      </c>
      <c r="BC30" s="77">
        <f t="shared" si="48"/>
        <v>0</v>
      </c>
      <c r="BD30" s="77">
        <f t="shared" si="49"/>
        <v>0</v>
      </c>
      <c r="BE30" s="77">
        <f t="shared" si="50"/>
        <v>0</v>
      </c>
      <c r="BF30" s="77">
        <f t="shared" si="51"/>
        <v>0</v>
      </c>
      <c r="BG30" s="77">
        <f t="shared" si="52"/>
        <v>0</v>
      </c>
      <c r="BH30" s="77">
        <f t="shared" si="53"/>
        <v>0</v>
      </c>
      <c r="BI30" s="77">
        <f t="shared" si="54"/>
        <v>0</v>
      </c>
      <c r="BJ30" s="77">
        <f t="shared" si="55"/>
        <v>0</v>
      </c>
      <c r="BK30" s="77">
        <f t="shared" si="56"/>
        <v>0</v>
      </c>
      <c r="BL30" s="77">
        <f t="shared" si="57"/>
        <v>0</v>
      </c>
      <c r="BM30" s="77">
        <f t="shared" si="58"/>
        <v>0</v>
      </c>
      <c r="BN30" s="77">
        <f t="shared" si="59"/>
        <v>0</v>
      </c>
      <c r="BO30" s="77">
        <f t="shared" si="60"/>
        <v>0</v>
      </c>
      <c r="BP30" s="77">
        <f t="shared" si="61"/>
        <v>0</v>
      </c>
      <c r="BQ30" s="77">
        <f t="shared" si="62"/>
        <v>0</v>
      </c>
      <c r="BR30" s="77">
        <f t="shared" si="63"/>
        <v>0</v>
      </c>
      <c r="BS30" s="77">
        <f t="shared" si="64"/>
        <v>0</v>
      </c>
      <c r="BT30" s="77">
        <f t="shared" si="65"/>
        <v>0</v>
      </c>
      <c r="BU30" s="77">
        <f t="shared" si="66"/>
        <v>0</v>
      </c>
      <c r="BV30" s="77">
        <f t="shared" si="67"/>
        <v>0</v>
      </c>
      <c r="BW30" s="77">
        <f t="shared" si="68"/>
        <v>0</v>
      </c>
    </row>
    <row r="31" spans="1:75" ht="15" customHeight="1" thickBot="1" x14ac:dyDescent="0.4">
      <c r="A31" s="119"/>
      <c r="B31" s="75" t="s">
        <v>247</v>
      </c>
      <c r="C31" s="76"/>
      <c r="D31" s="76"/>
      <c r="E31" s="106">
        <v>80</v>
      </c>
      <c r="F31" s="106">
        <v>80</v>
      </c>
      <c r="G31" s="106">
        <v>80</v>
      </c>
      <c r="H31" s="106">
        <v>80</v>
      </c>
      <c r="I31" s="106">
        <v>80</v>
      </c>
      <c r="J31" s="106">
        <v>80</v>
      </c>
      <c r="K31" s="106">
        <v>80</v>
      </c>
      <c r="L31" s="106">
        <v>80</v>
      </c>
      <c r="M31" s="106">
        <v>80</v>
      </c>
      <c r="N31" s="106">
        <v>80</v>
      </c>
      <c r="O31" s="106">
        <v>80</v>
      </c>
      <c r="P31" s="106">
        <v>80</v>
      </c>
      <c r="Q31" s="106">
        <v>80</v>
      </c>
      <c r="R31" s="106">
        <v>80</v>
      </c>
      <c r="S31" s="106">
        <v>80</v>
      </c>
      <c r="T31" s="106">
        <v>80</v>
      </c>
      <c r="U31" s="106">
        <v>80</v>
      </c>
      <c r="V31" s="106">
        <v>80</v>
      </c>
      <c r="W31" s="106">
        <v>80</v>
      </c>
      <c r="X31" s="106">
        <v>80</v>
      </c>
      <c r="Y31" s="106">
        <v>80</v>
      </c>
      <c r="Z31" s="106">
        <v>80</v>
      </c>
      <c r="AA31" s="106">
        <v>80</v>
      </c>
      <c r="AB31" s="106">
        <v>80</v>
      </c>
      <c r="AC31" s="106">
        <v>80</v>
      </c>
      <c r="AD31" s="106">
        <v>80</v>
      </c>
      <c r="AE31" s="106">
        <v>80</v>
      </c>
      <c r="AF31" s="106">
        <v>80</v>
      </c>
      <c r="AG31" s="106">
        <v>80</v>
      </c>
      <c r="AH31" s="106">
        <v>80</v>
      </c>
      <c r="AI31" s="106">
        <v>80</v>
      </c>
      <c r="AJ31" s="106">
        <v>80</v>
      </c>
      <c r="AK31" s="106">
        <v>80</v>
      </c>
      <c r="AL31" s="106">
        <v>80</v>
      </c>
      <c r="AM31" s="106">
        <v>80</v>
      </c>
      <c r="AN31" s="106">
        <v>80</v>
      </c>
      <c r="AO31" s="106">
        <v>80</v>
      </c>
      <c r="AP31" s="106">
        <v>80</v>
      </c>
      <c r="AQ31" s="106">
        <v>80</v>
      </c>
      <c r="AR31" s="106">
        <v>80</v>
      </c>
      <c r="AS31" s="106">
        <v>80</v>
      </c>
      <c r="AT31" s="106">
        <v>80</v>
      </c>
      <c r="AU31" s="106">
        <v>80</v>
      </c>
      <c r="AV31" s="106">
        <v>80</v>
      </c>
      <c r="AW31" s="106">
        <v>80</v>
      </c>
      <c r="AX31" s="106">
        <v>80</v>
      </c>
      <c r="AY31" s="106">
        <v>80</v>
      </c>
      <c r="AZ31" s="106">
        <v>80</v>
      </c>
      <c r="BA31" s="106">
        <v>80</v>
      </c>
      <c r="BB31" s="106">
        <v>80</v>
      </c>
      <c r="BC31" s="106">
        <v>80</v>
      </c>
      <c r="BD31" s="106">
        <v>80</v>
      </c>
      <c r="BE31" s="106">
        <v>80</v>
      </c>
      <c r="BF31" s="106">
        <v>80</v>
      </c>
      <c r="BG31" s="106">
        <v>80</v>
      </c>
      <c r="BH31" s="106">
        <v>80</v>
      </c>
      <c r="BI31" s="106">
        <v>80</v>
      </c>
      <c r="BJ31" s="106">
        <v>80</v>
      </c>
      <c r="BK31" s="106">
        <v>80</v>
      </c>
      <c r="BL31" s="106">
        <v>80</v>
      </c>
      <c r="BM31" s="106">
        <v>80</v>
      </c>
      <c r="BN31" s="106">
        <v>80</v>
      </c>
      <c r="BO31" s="106">
        <v>80</v>
      </c>
      <c r="BP31" s="106">
        <v>80</v>
      </c>
      <c r="BQ31" s="106">
        <v>80</v>
      </c>
      <c r="BR31" s="106">
        <v>80</v>
      </c>
      <c r="BS31" s="106">
        <v>80</v>
      </c>
      <c r="BT31" s="106">
        <v>80</v>
      </c>
      <c r="BU31" s="106">
        <v>80</v>
      </c>
      <c r="BV31" s="106">
        <v>80</v>
      </c>
      <c r="BW31" s="106">
        <v>80</v>
      </c>
    </row>
    <row r="32" spans="1:75" ht="15" customHeight="1" thickBot="1" x14ac:dyDescent="0.4">
      <c r="A32" s="120"/>
      <c r="B32" s="75" t="s">
        <v>248</v>
      </c>
      <c r="C32" s="76"/>
      <c r="D32" s="76"/>
      <c r="E32" s="106">
        <v>100</v>
      </c>
      <c r="F32" s="107">
        <v>100</v>
      </c>
      <c r="G32" s="107">
        <v>100</v>
      </c>
      <c r="H32" s="107">
        <v>100</v>
      </c>
      <c r="I32" s="107">
        <v>100</v>
      </c>
      <c r="J32" s="107">
        <v>100</v>
      </c>
      <c r="K32" s="107">
        <v>100</v>
      </c>
      <c r="L32" s="107">
        <v>100</v>
      </c>
      <c r="M32" s="107">
        <v>100</v>
      </c>
      <c r="N32" s="107">
        <v>100</v>
      </c>
      <c r="O32" s="107">
        <v>100</v>
      </c>
      <c r="P32" s="107">
        <v>100</v>
      </c>
      <c r="Q32" s="107">
        <v>100</v>
      </c>
      <c r="R32" s="107">
        <v>100</v>
      </c>
      <c r="S32" s="107">
        <v>100</v>
      </c>
      <c r="T32" s="107">
        <v>100</v>
      </c>
      <c r="U32" s="107">
        <v>100</v>
      </c>
      <c r="V32" s="107">
        <v>100</v>
      </c>
      <c r="W32" s="107">
        <v>100</v>
      </c>
      <c r="X32" s="107">
        <v>100</v>
      </c>
      <c r="Y32" s="107">
        <v>100</v>
      </c>
      <c r="Z32" s="107">
        <v>100</v>
      </c>
      <c r="AA32" s="107">
        <v>100</v>
      </c>
      <c r="AB32" s="107">
        <v>100</v>
      </c>
      <c r="AC32" s="107">
        <v>100</v>
      </c>
      <c r="AD32" s="107">
        <v>100</v>
      </c>
      <c r="AE32" s="107">
        <v>100</v>
      </c>
      <c r="AF32" s="107">
        <v>100</v>
      </c>
      <c r="AG32" s="107">
        <v>100</v>
      </c>
      <c r="AH32" s="107">
        <v>100</v>
      </c>
      <c r="AI32" s="107">
        <v>100</v>
      </c>
      <c r="AJ32" s="107">
        <v>100</v>
      </c>
      <c r="AK32" s="107">
        <v>100</v>
      </c>
      <c r="AL32" s="107">
        <v>100</v>
      </c>
      <c r="AM32" s="107">
        <v>100</v>
      </c>
      <c r="AN32" s="107">
        <v>100</v>
      </c>
      <c r="AO32" s="107">
        <v>100</v>
      </c>
      <c r="AP32" s="107">
        <v>100</v>
      </c>
      <c r="AQ32" s="107">
        <v>100</v>
      </c>
      <c r="AR32" s="107">
        <v>100</v>
      </c>
      <c r="AS32" s="107">
        <v>100</v>
      </c>
      <c r="AT32" s="107">
        <v>100</v>
      </c>
      <c r="AU32" s="107">
        <v>100</v>
      </c>
      <c r="AV32" s="107">
        <v>100</v>
      </c>
      <c r="AW32" s="107">
        <v>100</v>
      </c>
      <c r="AX32" s="107">
        <v>100</v>
      </c>
      <c r="AY32" s="107">
        <v>100</v>
      </c>
      <c r="AZ32" s="107">
        <v>100</v>
      </c>
      <c r="BA32" s="107">
        <v>100</v>
      </c>
      <c r="BB32" s="107">
        <v>100</v>
      </c>
      <c r="BC32" s="107">
        <v>100</v>
      </c>
      <c r="BD32" s="107">
        <v>100</v>
      </c>
      <c r="BE32" s="107">
        <v>100</v>
      </c>
      <c r="BF32" s="107">
        <v>100</v>
      </c>
      <c r="BG32" s="107">
        <v>100</v>
      </c>
      <c r="BH32" s="107">
        <v>100</v>
      </c>
      <c r="BI32" s="107">
        <v>100</v>
      </c>
      <c r="BJ32" s="107">
        <v>100</v>
      </c>
      <c r="BK32" s="107">
        <v>100</v>
      </c>
      <c r="BL32" s="107">
        <v>100</v>
      </c>
      <c r="BM32" s="107">
        <v>100</v>
      </c>
      <c r="BN32" s="107">
        <v>100</v>
      </c>
      <c r="BO32" s="107">
        <v>100</v>
      </c>
      <c r="BP32" s="107">
        <v>100</v>
      </c>
      <c r="BQ32" s="107">
        <v>100</v>
      </c>
      <c r="BR32" s="107">
        <v>100</v>
      </c>
      <c r="BS32" s="107">
        <v>100</v>
      </c>
      <c r="BT32" s="107">
        <v>100</v>
      </c>
      <c r="BU32" s="107">
        <v>100</v>
      </c>
      <c r="BV32" s="107">
        <v>100</v>
      </c>
      <c r="BW32" s="107">
        <v>100</v>
      </c>
    </row>
    <row r="33" spans="1:75" s="79" customFormat="1" ht="15" customHeight="1" thickBot="1" x14ac:dyDescent="0.4">
      <c r="A33" s="142" t="s">
        <v>126</v>
      </c>
      <c r="B33" s="143"/>
      <c r="C33" s="78"/>
      <c r="D33" s="78"/>
      <c r="E33" s="108">
        <f t="shared" ref="E33:AJ33" si="71">SUM(E10:E32)</f>
        <v>1891.3</v>
      </c>
      <c r="F33" s="108">
        <f t="shared" si="71"/>
        <v>2004.97</v>
      </c>
      <c r="G33" s="108">
        <f t="shared" si="71"/>
        <v>2119.48</v>
      </c>
      <c r="H33" s="108">
        <f t="shared" si="71"/>
        <v>3260.34</v>
      </c>
      <c r="I33" s="108">
        <f t="shared" si="71"/>
        <v>3373.71</v>
      </c>
      <c r="J33" s="108">
        <f t="shared" si="71"/>
        <v>3488.52</v>
      </c>
      <c r="K33" s="108">
        <f t="shared" si="71"/>
        <v>4380</v>
      </c>
      <c r="L33" s="108">
        <f t="shared" si="71"/>
        <v>6480</v>
      </c>
      <c r="M33" s="108">
        <f t="shared" si="71"/>
        <v>8580</v>
      </c>
      <c r="N33" s="108">
        <f t="shared" si="71"/>
        <v>5199.82</v>
      </c>
      <c r="O33" s="108">
        <f t="shared" si="71"/>
        <v>5827.29</v>
      </c>
      <c r="P33" s="108">
        <f t="shared" si="71"/>
        <v>7530</v>
      </c>
      <c r="Q33" s="108">
        <f t="shared" si="71"/>
        <v>7530</v>
      </c>
      <c r="R33" s="108">
        <f t="shared" si="71"/>
        <v>9105</v>
      </c>
      <c r="S33" s="108">
        <f t="shared" si="71"/>
        <v>10155</v>
      </c>
      <c r="T33" s="108">
        <f t="shared" si="71"/>
        <v>4743.47</v>
      </c>
      <c r="U33" s="108">
        <f t="shared" si="71"/>
        <v>5884.34</v>
      </c>
      <c r="V33" s="108">
        <f t="shared" si="71"/>
        <v>7530</v>
      </c>
      <c r="W33" s="108">
        <f t="shared" si="71"/>
        <v>11680</v>
      </c>
      <c r="X33" s="108">
        <f t="shared" si="71"/>
        <v>13157.08</v>
      </c>
      <c r="Y33" s="108">
        <f t="shared" si="71"/>
        <v>14180</v>
      </c>
      <c r="Z33" s="108">
        <f t="shared" si="71"/>
        <v>5640</v>
      </c>
      <c r="AA33" s="108">
        <f t="shared" si="71"/>
        <v>8217.84</v>
      </c>
      <c r="AB33" s="108">
        <f t="shared" si="71"/>
        <v>11187.32</v>
      </c>
      <c r="AC33" s="108">
        <f t="shared" si="71"/>
        <v>6391.3</v>
      </c>
      <c r="AD33" s="108">
        <f t="shared" si="71"/>
        <v>9185.84</v>
      </c>
      <c r="AE33" s="108">
        <f t="shared" si="71"/>
        <v>11880.68</v>
      </c>
      <c r="AF33" s="108">
        <f t="shared" si="71"/>
        <v>7163.98</v>
      </c>
      <c r="AG33" s="108">
        <f t="shared" si="71"/>
        <v>10134.15</v>
      </c>
      <c r="AH33" s="108">
        <f t="shared" si="71"/>
        <v>12706.48</v>
      </c>
      <c r="AI33" s="108">
        <f t="shared" si="71"/>
        <v>13759.91</v>
      </c>
      <c r="AJ33" s="108">
        <f t="shared" si="71"/>
        <v>14669.77</v>
      </c>
      <c r="AK33" s="108">
        <f t="shared" ref="AK33:BP33" si="72">SUM(AK10:AK32)</f>
        <v>15692.75</v>
      </c>
      <c r="AL33" s="108">
        <f t="shared" si="72"/>
        <v>16468.39</v>
      </c>
      <c r="AM33" s="108">
        <f t="shared" si="72"/>
        <v>17559.71</v>
      </c>
      <c r="AN33" s="108">
        <f t="shared" si="72"/>
        <v>18786.7</v>
      </c>
      <c r="AO33" s="108">
        <f t="shared" si="72"/>
        <v>16468.39</v>
      </c>
      <c r="AP33" s="108">
        <f t="shared" si="72"/>
        <v>17559.71</v>
      </c>
      <c r="AQ33" s="108">
        <f t="shared" si="72"/>
        <v>18786.7</v>
      </c>
      <c r="AR33" s="108">
        <f t="shared" si="72"/>
        <v>4526.16</v>
      </c>
      <c r="AS33" s="108">
        <f t="shared" si="72"/>
        <v>5612.7</v>
      </c>
      <c r="AT33" s="108">
        <f t="shared" si="72"/>
        <v>7180</v>
      </c>
      <c r="AU33" s="108">
        <f t="shared" si="72"/>
        <v>4526.16</v>
      </c>
      <c r="AV33" s="108">
        <f t="shared" si="72"/>
        <v>5612.7</v>
      </c>
      <c r="AW33" s="108">
        <f t="shared" si="72"/>
        <v>7180</v>
      </c>
      <c r="AX33" s="108">
        <f t="shared" si="72"/>
        <v>4960.78</v>
      </c>
      <c r="AY33" s="108">
        <f t="shared" si="72"/>
        <v>5558.37</v>
      </c>
      <c r="AZ33" s="108">
        <f t="shared" si="72"/>
        <v>3660</v>
      </c>
      <c r="BA33" s="108">
        <f t="shared" si="72"/>
        <v>4130</v>
      </c>
      <c r="BB33" s="108">
        <f t="shared" si="72"/>
        <v>4480</v>
      </c>
      <c r="BC33" s="108">
        <f t="shared" si="72"/>
        <v>5780</v>
      </c>
      <c r="BD33" s="108">
        <f t="shared" si="72"/>
        <v>6280</v>
      </c>
      <c r="BE33" s="108">
        <f t="shared" si="72"/>
        <v>6880</v>
      </c>
      <c r="BF33" s="108">
        <f t="shared" si="72"/>
        <v>4680</v>
      </c>
      <c r="BG33" s="108">
        <f t="shared" si="72"/>
        <v>5180</v>
      </c>
      <c r="BH33" s="108">
        <f t="shared" si="72"/>
        <v>5480</v>
      </c>
      <c r="BI33" s="108">
        <f t="shared" si="72"/>
        <v>4780</v>
      </c>
      <c r="BJ33" s="108">
        <f t="shared" si="72"/>
        <v>5580</v>
      </c>
      <c r="BK33" s="108">
        <f t="shared" si="72"/>
        <v>6380</v>
      </c>
      <c r="BL33" s="108">
        <f t="shared" si="72"/>
        <v>5280</v>
      </c>
      <c r="BM33" s="108">
        <f t="shared" si="72"/>
        <v>6080</v>
      </c>
      <c r="BN33" s="108">
        <f t="shared" si="72"/>
        <v>6880</v>
      </c>
      <c r="BO33" s="108">
        <f t="shared" si="72"/>
        <v>4380</v>
      </c>
      <c r="BP33" s="108">
        <f t="shared" si="72"/>
        <v>4980</v>
      </c>
      <c r="BQ33" s="108">
        <f t="shared" ref="BQ33:BW33" si="73">SUM(BQ10:BQ32)</f>
        <v>5580</v>
      </c>
      <c r="BR33" s="108">
        <f t="shared" si="73"/>
        <v>2680</v>
      </c>
      <c r="BS33" s="108">
        <f t="shared" si="73"/>
        <v>2930</v>
      </c>
      <c r="BT33" s="108">
        <f t="shared" si="73"/>
        <v>3205</v>
      </c>
      <c r="BU33" s="108">
        <f t="shared" si="73"/>
        <v>3829.96</v>
      </c>
      <c r="BV33" s="108">
        <f t="shared" si="73"/>
        <v>4194.95</v>
      </c>
      <c r="BW33" s="108">
        <f t="shared" si="73"/>
        <v>4596.45</v>
      </c>
    </row>
    <row r="34" spans="1:75" ht="15" customHeight="1" thickBot="1" x14ac:dyDescent="0.4">
      <c r="A34" s="113" t="s">
        <v>127</v>
      </c>
      <c r="B34" s="113"/>
      <c r="C34" s="80"/>
      <c r="D34" s="80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</row>
    <row r="35" spans="1:75" ht="15" customHeight="1" thickBot="1" x14ac:dyDescent="0.4">
      <c r="A35" s="140"/>
      <c r="B35" s="82" t="s">
        <v>128</v>
      </c>
      <c r="C35" s="83"/>
      <c r="D35" s="83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</row>
    <row r="36" spans="1:75" ht="15" customHeight="1" thickBot="1" x14ac:dyDescent="0.4">
      <c r="A36" s="141"/>
      <c r="B36" s="75" t="s">
        <v>129</v>
      </c>
      <c r="C36" s="84"/>
      <c r="D36" s="84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</row>
    <row r="37" spans="1:75" ht="15" customHeight="1" thickBot="1" x14ac:dyDescent="0.4">
      <c r="A37" s="85"/>
      <c r="B37" s="72" t="s">
        <v>130</v>
      </c>
      <c r="C37" s="86"/>
      <c r="D37" s="86"/>
      <c r="E37" s="109">
        <f>E33+E35+E36</f>
        <v>1891.3</v>
      </c>
      <c r="F37" s="110">
        <f t="shared" ref="F37:AJ37" si="74">F33+F35+F36</f>
        <v>2004.97</v>
      </c>
      <c r="G37" s="110">
        <f t="shared" si="74"/>
        <v>2119.48</v>
      </c>
      <c r="H37" s="110">
        <f t="shared" si="74"/>
        <v>3260.34</v>
      </c>
      <c r="I37" s="110">
        <f t="shared" si="74"/>
        <v>3373.71</v>
      </c>
      <c r="J37" s="110">
        <f t="shared" si="74"/>
        <v>3488.52</v>
      </c>
      <c r="K37" s="110">
        <f t="shared" si="74"/>
        <v>4380</v>
      </c>
      <c r="L37" s="110">
        <f t="shared" si="74"/>
        <v>6480</v>
      </c>
      <c r="M37" s="110">
        <f t="shared" si="74"/>
        <v>8580</v>
      </c>
      <c r="N37" s="110">
        <f t="shared" si="74"/>
        <v>5199.82</v>
      </c>
      <c r="O37" s="110">
        <f t="shared" si="74"/>
        <v>5827.29</v>
      </c>
      <c r="P37" s="110">
        <f t="shared" si="74"/>
        <v>7530</v>
      </c>
      <c r="Q37" s="110">
        <f t="shared" si="74"/>
        <v>7530</v>
      </c>
      <c r="R37" s="110">
        <f t="shared" si="74"/>
        <v>9105</v>
      </c>
      <c r="S37" s="110">
        <f t="shared" si="74"/>
        <v>10155</v>
      </c>
      <c r="T37" s="110">
        <f t="shared" si="74"/>
        <v>4743.47</v>
      </c>
      <c r="U37" s="110">
        <f t="shared" si="74"/>
        <v>5884.34</v>
      </c>
      <c r="V37" s="110">
        <f t="shared" si="74"/>
        <v>7530</v>
      </c>
      <c r="W37" s="110">
        <f t="shared" si="74"/>
        <v>11680</v>
      </c>
      <c r="X37" s="110">
        <f t="shared" si="74"/>
        <v>13157.08</v>
      </c>
      <c r="Y37" s="110">
        <f t="shared" si="74"/>
        <v>14180</v>
      </c>
      <c r="Z37" s="110">
        <f t="shared" si="74"/>
        <v>5640</v>
      </c>
      <c r="AA37" s="110">
        <f t="shared" si="74"/>
        <v>8217.84</v>
      </c>
      <c r="AB37" s="110">
        <f t="shared" si="74"/>
        <v>11187.32</v>
      </c>
      <c r="AC37" s="110">
        <f t="shared" si="74"/>
        <v>6391.3</v>
      </c>
      <c r="AD37" s="110">
        <f t="shared" si="74"/>
        <v>9185.84</v>
      </c>
      <c r="AE37" s="110">
        <f t="shared" si="74"/>
        <v>11880.68</v>
      </c>
      <c r="AF37" s="110">
        <f t="shared" si="74"/>
        <v>7163.98</v>
      </c>
      <c r="AG37" s="110">
        <f t="shared" si="74"/>
        <v>10134.15</v>
      </c>
      <c r="AH37" s="110">
        <f t="shared" si="74"/>
        <v>12706.48</v>
      </c>
      <c r="AI37" s="110">
        <f t="shared" si="74"/>
        <v>13759.91</v>
      </c>
      <c r="AJ37" s="110">
        <f t="shared" si="74"/>
        <v>14669.77</v>
      </c>
      <c r="AK37" s="110">
        <f t="shared" ref="AK37:BP37" si="75">AK33+AK35+AK36</f>
        <v>15692.75</v>
      </c>
      <c r="AL37" s="110">
        <f t="shared" si="75"/>
        <v>16468.39</v>
      </c>
      <c r="AM37" s="110">
        <f t="shared" si="75"/>
        <v>17559.71</v>
      </c>
      <c r="AN37" s="110">
        <f t="shared" si="75"/>
        <v>18786.7</v>
      </c>
      <c r="AO37" s="110">
        <f t="shared" si="75"/>
        <v>16468.39</v>
      </c>
      <c r="AP37" s="110">
        <f t="shared" si="75"/>
        <v>17559.71</v>
      </c>
      <c r="AQ37" s="110">
        <f t="shared" si="75"/>
        <v>18786.7</v>
      </c>
      <c r="AR37" s="110">
        <f t="shared" si="75"/>
        <v>4526.16</v>
      </c>
      <c r="AS37" s="110">
        <f t="shared" si="75"/>
        <v>5612.7</v>
      </c>
      <c r="AT37" s="110">
        <f t="shared" si="75"/>
        <v>7180</v>
      </c>
      <c r="AU37" s="110">
        <f t="shared" si="75"/>
        <v>4526.16</v>
      </c>
      <c r="AV37" s="110">
        <f t="shared" si="75"/>
        <v>5612.7</v>
      </c>
      <c r="AW37" s="110">
        <f t="shared" si="75"/>
        <v>7180</v>
      </c>
      <c r="AX37" s="110">
        <f t="shared" si="75"/>
        <v>4960.78</v>
      </c>
      <c r="AY37" s="110">
        <f t="shared" si="75"/>
        <v>5558.37</v>
      </c>
      <c r="AZ37" s="110">
        <f t="shared" si="75"/>
        <v>3660</v>
      </c>
      <c r="BA37" s="110">
        <f t="shared" si="75"/>
        <v>4130</v>
      </c>
      <c r="BB37" s="110">
        <f t="shared" si="75"/>
        <v>4480</v>
      </c>
      <c r="BC37" s="110">
        <f t="shared" si="75"/>
        <v>5780</v>
      </c>
      <c r="BD37" s="110">
        <f t="shared" si="75"/>
        <v>6280</v>
      </c>
      <c r="BE37" s="110">
        <f t="shared" si="75"/>
        <v>6880</v>
      </c>
      <c r="BF37" s="110">
        <f t="shared" si="75"/>
        <v>4680</v>
      </c>
      <c r="BG37" s="110">
        <f t="shared" si="75"/>
        <v>5180</v>
      </c>
      <c r="BH37" s="110">
        <f t="shared" si="75"/>
        <v>5480</v>
      </c>
      <c r="BI37" s="110">
        <f t="shared" si="75"/>
        <v>4780</v>
      </c>
      <c r="BJ37" s="110">
        <f t="shared" si="75"/>
        <v>5580</v>
      </c>
      <c r="BK37" s="110">
        <f t="shared" si="75"/>
        <v>6380</v>
      </c>
      <c r="BL37" s="110">
        <f t="shared" si="75"/>
        <v>5280</v>
      </c>
      <c r="BM37" s="110">
        <f t="shared" si="75"/>
        <v>6080</v>
      </c>
      <c r="BN37" s="110">
        <f t="shared" si="75"/>
        <v>6880</v>
      </c>
      <c r="BO37" s="110">
        <f t="shared" si="75"/>
        <v>4380</v>
      </c>
      <c r="BP37" s="110">
        <f t="shared" si="75"/>
        <v>4980</v>
      </c>
      <c r="BQ37" s="110">
        <f t="shared" ref="BQ37:BW37" si="76">BQ33+BQ35+BQ36</f>
        <v>5580</v>
      </c>
      <c r="BR37" s="110">
        <f t="shared" si="76"/>
        <v>2680</v>
      </c>
      <c r="BS37" s="110">
        <f t="shared" si="76"/>
        <v>2930</v>
      </c>
      <c r="BT37" s="110">
        <f t="shared" si="76"/>
        <v>3205</v>
      </c>
      <c r="BU37" s="110">
        <f t="shared" si="76"/>
        <v>3829.96</v>
      </c>
      <c r="BV37" s="110">
        <f t="shared" si="76"/>
        <v>4194.95</v>
      </c>
      <c r="BW37" s="110">
        <f t="shared" si="76"/>
        <v>4596.45</v>
      </c>
    </row>
    <row r="38" spans="1:75" ht="15" customHeight="1" thickBot="1" x14ac:dyDescent="0.4">
      <c r="A38" s="113" t="s">
        <v>131</v>
      </c>
      <c r="B38" s="113"/>
      <c r="C38" s="80"/>
      <c r="D38" s="8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</row>
    <row r="39" spans="1:75" ht="15" customHeight="1" thickBot="1" x14ac:dyDescent="0.4">
      <c r="A39" s="87"/>
      <c r="B39" s="72" t="s">
        <v>132</v>
      </c>
      <c r="C39" s="73">
        <v>4.8000000000000001E-2</v>
      </c>
      <c r="D39" s="73">
        <v>0.15</v>
      </c>
      <c r="E39" s="109" cm="1">
        <f t="array" ref="E39">_xlfn.IFS($F$2="Lucro Real",E36*$D39,$F$2="Lucro Presumido",E36*$C39,$F$2="",0)</f>
        <v>0</v>
      </c>
      <c r="F39" s="110" cm="1">
        <f t="array" ref="F39">_xlfn.IFS($F$2="Lucro Real",F36*$D39,$F$2="Lucro Presumido",F36*$C39,$F$2="",0)</f>
        <v>0</v>
      </c>
      <c r="G39" s="110" cm="1">
        <f t="array" ref="G39">_xlfn.IFS($F$2="Lucro Real",G36*$D39,$F$2="Lucro Presumido",G36*$C39,$F$2="",0)</f>
        <v>0</v>
      </c>
      <c r="H39" s="110" cm="1">
        <f t="array" ref="H39">_xlfn.IFS($F$2="Lucro Real",H36*$D39,$F$2="Lucro Presumido",H36*$C39,$F$2="",0)</f>
        <v>0</v>
      </c>
      <c r="I39" s="110" cm="1">
        <f t="array" ref="I39">_xlfn.IFS($F$2="Lucro Real",I36*$D39,$F$2="Lucro Presumido",I36*$C39,$F$2="",0)</f>
        <v>0</v>
      </c>
      <c r="J39" s="110" cm="1">
        <f t="array" ref="J39">_xlfn.IFS($F$2="Lucro Real",J36*$D39,$F$2="Lucro Presumido",J36*$C39,$F$2="",0)</f>
        <v>0</v>
      </c>
      <c r="K39" s="110" cm="1">
        <f t="array" ref="K39">_xlfn.IFS($F$2="Lucro Real",K36*$D39,$F$2="Lucro Presumido",K36*$C39,$F$2="",0)</f>
        <v>0</v>
      </c>
      <c r="L39" s="110" cm="1">
        <f t="array" ref="L39">_xlfn.IFS($F$2="Lucro Real",L36*$D39,$F$2="Lucro Presumido",L36*$C39,$F$2="",0)</f>
        <v>0</v>
      </c>
      <c r="M39" s="110" cm="1">
        <f t="array" ref="M39">_xlfn.IFS($F$2="Lucro Real",M36*$D39,$F$2="Lucro Presumido",M36*$C39,$F$2="",0)</f>
        <v>0</v>
      </c>
      <c r="N39" s="110" cm="1">
        <f t="array" ref="N39">_xlfn.IFS($F$2="Lucro Real",N36*$D39,$F$2="Lucro Presumido",N36*$C39,$F$2="",0)</f>
        <v>0</v>
      </c>
      <c r="O39" s="110" cm="1">
        <f t="array" ref="O39">_xlfn.IFS($F$2="Lucro Real",O36*$D39,$F$2="Lucro Presumido",O36*$C39,$F$2="",0)</f>
        <v>0</v>
      </c>
      <c r="P39" s="110" cm="1">
        <f t="array" ref="P39">_xlfn.IFS($F$2="Lucro Real",P36*$D39,$F$2="Lucro Presumido",P36*$C39,$F$2="",0)</f>
        <v>0</v>
      </c>
      <c r="Q39" s="110" cm="1">
        <f t="array" ref="Q39">_xlfn.IFS($F$2="Lucro Real",Q36*$D39,$F$2="Lucro Presumido",Q36*$C39,$F$2="",0)</f>
        <v>0</v>
      </c>
      <c r="R39" s="110" cm="1">
        <f t="array" ref="R39">_xlfn.IFS($F$2="Lucro Real",R36*$D39,$F$2="Lucro Presumido",R36*$C39,$F$2="",0)</f>
        <v>0</v>
      </c>
      <c r="S39" s="110" cm="1">
        <f t="array" ref="S39">_xlfn.IFS($F$2="Lucro Real",S36*$D39,$F$2="Lucro Presumido",S36*$C39,$F$2="",0)</f>
        <v>0</v>
      </c>
      <c r="T39" s="110" cm="1">
        <f t="array" ref="T39">_xlfn.IFS($F$2="Lucro Real",T36*$D39,$F$2="Lucro Presumido",T36*$C39,$F$2="",0)</f>
        <v>0</v>
      </c>
      <c r="U39" s="110" cm="1">
        <f t="array" ref="U39">_xlfn.IFS($F$2="Lucro Real",U36*$D39,$F$2="Lucro Presumido",U36*$C39,$F$2="",0)</f>
        <v>0</v>
      </c>
      <c r="V39" s="110" cm="1">
        <f t="array" ref="V39">_xlfn.IFS($F$2="Lucro Real",V36*$D39,$F$2="Lucro Presumido",V36*$C39,$F$2="",0)</f>
        <v>0</v>
      </c>
      <c r="W39" s="110" cm="1">
        <f t="array" ref="W39">_xlfn.IFS($F$2="Lucro Real",W36*$D39,$F$2="Lucro Presumido",W36*$C39,$F$2="",0)</f>
        <v>0</v>
      </c>
      <c r="X39" s="110" cm="1">
        <f t="array" ref="X39">_xlfn.IFS($F$2="Lucro Real",X36*$D39,$F$2="Lucro Presumido",X36*$C39,$F$2="",0)</f>
        <v>0</v>
      </c>
      <c r="Y39" s="110" cm="1">
        <f t="array" ref="Y39">_xlfn.IFS($F$2="Lucro Real",Y36*$D39,$F$2="Lucro Presumido",Y36*$C39,$F$2="",0)</f>
        <v>0</v>
      </c>
      <c r="Z39" s="110" cm="1">
        <f t="array" ref="Z39">_xlfn.IFS($F$2="Lucro Real",Z36*$D39,$F$2="Lucro Presumido",Z36*$C39,$F$2="",0)</f>
        <v>0</v>
      </c>
      <c r="AA39" s="110" cm="1">
        <f t="array" ref="AA39">_xlfn.IFS($F$2="Lucro Real",AA36*$D39,$F$2="Lucro Presumido",AA36*$C39,$F$2="",0)</f>
        <v>0</v>
      </c>
      <c r="AB39" s="110" cm="1">
        <f t="array" ref="AB39">_xlfn.IFS($F$2="Lucro Real",AB36*$D39,$F$2="Lucro Presumido",AB36*$C39,$F$2="",0)</f>
        <v>0</v>
      </c>
      <c r="AC39" s="110" cm="1">
        <f t="array" ref="AC39">_xlfn.IFS($F$2="Lucro Real",AC36*$D39,$F$2="Lucro Presumido",AC36*$C39,$F$2="",0)</f>
        <v>0</v>
      </c>
      <c r="AD39" s="110" cm="1">
        <f t="array" ref="AD39">_xlfn.IFS($F$2="Lucro Real",AD36*$D39,$F$2="Lucro Presumido",AD36*$C39,$F$2="",0)</f>
        <v>0</v>
      </c>
      <c r="AE39" s="110" cm="1">
        <f t="array" ref="AE39">_xlfn.IFS($F$2="Lucro Real",AE36*$D39,$F$2="Lucro Presumido",AE36*$C39,$F$2="",0)</f>
        <v>0</v>
      </c>
      <c r="AF39" s="110" cm="1">
        <f t="array" ref="AF39">_xlfn.IFS($F$2="Lucro Real",AF36*$D39,$F$2="Lucro Presumido",AF36*$C39,$F$2="",0)</f>
        <v>0</v>
      </c>
      <c r="AG39" s="110" cm="1">
        <f t="array" ref="AG39">_xlfn.IFS($F$2="Lucro Real",AG36*$D39,$F$2="Lucro Presumido",AG36*$C39,$F$2="",0)</f>
        <v>0</v>
      </c>
      <c r="AH39" s="110" cm="1">
        <f t="array" ref="AH39">_xlfn.IFS($F$2="Lucro Real",AH36*$D39,$F$2="Lucro Presumido",AH36*$C39,$F$2="",0)</f>
        <v>0</v>
      </c>
      <c r="AI39" s="110" cm="1">
        <f t="array" ref="AI39">_xlfn.IFS($F$2="Lucro Real",AI36*$D39,$F$2="Lucro Presumido",AI36*$C39,$F$2="",0)</f>
        <v>0</v>
      </c>
      <c r="AJ39" s="110" cm="1">
        <f t="array" ref="AJ39">_xlfn.IFS($F$2="Lucro Real",AJ36*$D39,$F$2="Lucro Presumido",AJ36*$C39,$F$2="",0)</f>
        <v>0</v>
      </c>
      <c r="AK39" s="110" cm="1">
        <f t="array" ref="AK39">_xlfn.IFS($F$2="Lucro Real",AK36*$D39,$F$2="Lucro Presumido",AK36*$C39,$F$2="",0)</f>
        <v>0</v>
      </c>
      <c r="AL39" s="110" cm="1">
        <f t="array" ref="AL39">_xlfn.IFS($F$2="Lucro Real",AL36*$D39,$F$2="Lucro Presumido",AL36*$C39,$F$2="",0)</f>
        <v>0</v>
      </c>
      <c r="AM39" s="110" cm="1">
        <f t="array" ref="AM39">_xlfn.IFS($F$2="Lucro Real",AM36*$D39,$F$2="Lucro Presumido",AM36*$C39,$F$2="",0)</f>
        <v>0</v>
      </c>
      <c r="AN39" s="110" cm="1">
        <f t="array" ref="AN39">_xlfn.IFS($F$2="Lucro Real",AN36*$D39,$F$2="Lucro Presumido",AN36*$C39,$F$2="",0)</f>
        <v>0</v>
      </c>
      <c r="AO39" s="110" cm="1">
        <f t="array" ref="AO39">_xlfn.IFS($F$2="Lucro Real",AO36*$D39,$F$2="Lucro Presumido",AO36*$C39,$F$2="",0)</f>
        <v>0</v>
      </c>
      <c r="AP39" s="110" cm="1">
        <f t="array" ref="AP39">_xlfn.IFS($F$2="Lucro Real",AP36*$D39,$F$2="Lucro Presumido",AP36*$C39,$F$2="",0)</f>
        <v>0</v>
      </c>
      <c r="AQ39" s="110" cm="1">
        <f t="array" ref="AQ39">_xlfn.IFS($F$2="Lucro Real",AQ36*$D39,$F$2="Lucro Presumido",AQ36*$C39,$F$2="",0)</f>
        <v>0</v>
      </c>
      <c r="AR39" s="110" cm="1">
        <f t="array" ref="AR39">_xlfn.IFS($F$2="Lucro Real",AR36*$D39,$F$2="Lucro Presumido",AR36*$C39,$F$2="",0)</f>
        <v>0</v>
      </c>
      <c r="AS39" s="110" cm="1">
        <f t="array" ref="AS39">_xlfn.IFS($F$2="Lucro Real",AS36*$D39,$F$2="Lucro Presumido",AS36*$C39,$F$2="",0)</f>
        <v>0</v>
      </c>
      <c r="AT39" s="110" cm="1">
        <f t="array" ref="AT39">_xlfn.IFS($F$2="Lucro Real",AT36*$D39,$F$2="Lucro Presumido",AT36*$C39,$F$2="",0)</f>
        <v>0</v>
      </c>
      <c r="AU39" s="110" cm="1">
        <f t="array" ref="AU39">_xlfn.IFS($F$2="Lucro Real",AU36*$D39,$F$2="Lucro Presumido",AU36*$C39,$F$2="",0)</f>
        <v>0</v>
      </c>
      <c r="AV39" s="110" cm="1">
        <f t="array" ref="AV39">_xlfn.IFS($F$2="Lucro Real",AV36*$D39,$F$2="Lucro Presumido",AV36*$C39,$F$2="",0)</f>
        <v>0</v>
      </c>
      <c r="AW39" s="110" cm="1">
        <f t="array" ref="AW39">_xlfn.IFS($F$2="Lucro Real",AW36*$D39,$F$2="Lucro Presumido",AW36*$C39,$F$2="",0)</f>
        <v>0</v>
      </c>
      <c r="AX39" s="110" cm="1">
        <f t="array" ref="AX39">_xlfn.IFS($F$2="Lucro Real",AX36*$D39,$F$2="Lucro Presumido",AX36*$C39,$F$2="",0)</f>
        <v>0</v>
      </c>
      <c r="AY39" s="110" cm="1">
        <f t="array" ref="AY39">_xlfn.IFS($F$2="Lucro Real",AY36*$D39,$F$2="Lucro Presumido",AY36*$C39,$F$2="",0)</f>
        <v>0</v>
      </c>
      <c r="AZ39" s="110" cm="1">
        <f t="array" ref="AZ39">_xlfn.IFS($F$2="Lucro Real",AZ36*$D39,$F$2="Lucro Presumido",AZ36*$C39,$F$2="",0)</f>
        <v>0</v>
      </c>
      <c r="BA39" s="110" cm="1">
        <f t="array" ref="BA39">_xlfn.IFS($F$2="Lucro Real",BA36*$D39,$F$2="Lucro Presumido",BA36*$C39,$F$2="",0)</f>
        <v>0</v>
      </c>
      <c r="BB39" s="110" cm="1">
        <f t="array" ref="BB39">_xlfn.IFS($F$2="Lucro Real",BB36*$D39,$F$2="Lucro Presumido",BB36*$C39,$F$2="",0)</f>
        <v>0</v>
      </c>
      <c r="BC39" s="110" cm="1">
        <f t="array" ref="BC39">_xlfn.IFS($F$2="Lucro Real",BC36*$D39,$F$2="Lucro Presumido",BC36*$C39,$F$2="",0)</f>
        <v>0</v>
      </c>
      <c r="BD39" s="110" cm="1">
        <f t="array" ref="BD39">_xlfn.IFS($F$2="Lucro Real",BD36*$D39,$F$2="Lucro Presumido",BD36*$C39,$F$2="",0)</f>
        <v>0</v>
      </c>
      <c r="BE39" s="110" cm="1">
        <f t="array" ref="BE39">_xlfn.IFS($F$2="Lucro Real",BE36*$D39,$F$2="Lucro Presumido",BE36*$C39,$F$2="",0)</f>
        <v>0</v>
      </c>
      <c r="BF39" s="110" cm="1">
        <f t="array" ref="BF39">_xlfn.IFS($F$2="Lucro Real",BF36*$D39,$F$2="Lucro Presumido",BF36*$C39,$F$2="",0)</f>
        <v>0</v>
      </c>
      <c r="BG39" s="110" cm="1">
        <f t="array" ref="BG39">_xlfn.IFS($F$2="Lucro Real",BG36*$D39,$F$2="Lucro Presumido",BG36*$C39,$F$2="",0)</f>
        <v>0</v>
      </c>
      <c r="BH39" s="110" cm="1">
        <f t="array" ref="BH39">_xlfn.IFS($F$2="Lucro Real",BH36*$D39,$F$2="Lucro Presumido",BH36*$C39,$F$2="",0)</f>
        <v>0</v>
      </c>
      <c r="BI39" s="110" cm="1">
        <f t="array" ref="BI39">_xlfn.IFS($F$2="Lucro Real",BI36*$D39,$F$2="Lucro Presumido",BI36*$C39,$F$2="",0)</f>
        <v>0</v>
      </c>
      <c r="BJ39" s="110" cm="1">
        <f t="array" ref="BJ39">_xlfn.IFS($F$2="Lucro Real",BJ36*$D39,$F$2="Lucro Presumido",BJ36*$C39,$F$2="",0)</f>
        <v>0</v>
      </c>
      <c r="BK39" s="110" cm="1">
        <f t="array" ref="BK39">_xlfn.IFS($F$2="Lucro Real",BK36*$D39,$F$2="Lucro Presumido",BK36*$C39,$F$2="",0)</f>
        <v>0</v>
      </c>
      <c r="BL39" s="110" cm="1">
        <f t="array" ref="BL39">_xlfn.IFS($F$2="Lucro Real",BL36*$D39,$F$2="Lucro Presumido",BL36*$C39,$F$2="",0)</f>
        <v>0</v>
      </c>
      <c r="BM39" s="110" cm="1">
        <f t="array" ref="BM39">_xlfn.IFS($F$2="Lucro Real",BM36*$D39,$F$2="Lucro Presumido",BM36*$C39,$F$2="",0)</f>
        <v>0</v>
      </c>
      <c r="BN39" s="110" cm="1">
        <f t="array" ref="BN39">_xlfn.IFS($F$2="Lucro Real",BN36*$D39,$F$2="Lucro Presumido",BN36*$C39,$F$2="",0)</f>
        <v>0</v>
      </c>
      <c r="BO39" s="110" cm="1">
        <f t="array" ref="BO39">_xlfn.IFS($F$2="Lucro Real",BO36*$D39,$F$2="Lucro Presumido",BO36*$C39,$F$2="",0)</f>
        <v>0</v>
      </c>
      <c r="BP39" s="110" cm="1">
        <f t="array" ref="BP39">_xlfn.IFS($F$2="Lucro Real",BP36*$D39,$F$2="Lucro Presumido",BP36*$C39,$F$2="",0)</f>
        <v>0</v>
      </c>
      <c r="BQ39" s="110" cm="1">
        <f t="array" ref="BQ39">_xlfn.IFS($F$2="Lucro Real",BQ36*$D39,$F$2="Lucro Presumido",BQ36*$C39,$F$2="",0)</f>
        <v>0</v>
      </c>
      <c r="BR39" s="110" cm="1">
        <f t="array" ref="BR39">_xlfn.IFS($F$2="Lucro Real",BR36*$D39,$F$2="Lucro Presumido",BR36*$C39,$F$2="",0)</f>
        <v>0</v>
      </c>
      <c r="BS39" s="110" cm="1">
        <f t="array" ref="BS39">_xlfn.IFS($F$2="Lucro Real",BS36*$D39,$F$2="Lucro Presumido",BS36*$C39,$F$2="",0)</f>
        <v>0</v>
      </c>
      <c r="BT39" s="110" cm="1">
        <f t="array" ref="BT39">_xlfn.IFS($F$2="Lucro Real",BT36*$D39,$F$2="Lucro Presumido",BT36*$C39,$F$2="",0)</f>
        <v>0</v>
      </c>
      <c r="BU39" s="110" cm="1">
        <f t="array" ref="BU39">_xlfn.IFS($F$2="Lucro Real",BU36*$D39,$F$2="Lucro Presumido",BU36*$C39,$F$2="",0)</f>
        <v>0</v>
      </c>
      <c r="BV39" s="110" cm="1">
        <f t="array" ref="BV39">_xlfn.IFS($F$2="Lucro Real",BV36*$D39,$F$2="Lucro Presumido",BV36*$C39,$F$2="",0)</f>
        <v>0</v>
      </c>
      <c r="BW39" s="110" cm="1">
        <f t="array" ref="BW39">_xlfn.IFS($F$2="Lucro Real",BW36*$D39,$F$2="Lucro Presumido",BW36*$C39,$F$2="",0)</f>
        <v>0</v>
      </c>
    </row>
    <row r="40" spans="1:75" ht="15" customHeight="1" thickBot="1" x14ac:dyDescent="0.4">
      <c r="A40" s="87"/>
      <c r="B40" s="72" t="s">
        <v>133</v>
      </c>
      <c r="C40" s="73">
        <v>2.8799999999999999E-2</v>
      </c>
      <c r="D40" s="73">
        <v>0.09</v>
      </c>
      <c r="E40" s="109" cm="1">
        <f t="array" ref="E40">_xlfn.IFS($F$2="Lucro Real",E36*$D40,$F$2="Lucro Presumido",E36*$C40,$F$2="",0)</f>
        <v>0</v>
      </c>
      <c r="F40" s="110" cm="1">
        <f t="array" ref="F40">_xlfn.IFS($F$2="Lucro Real",F36*$D40,$F$2="Lucro Presumido",F36*$C40,$F$2="",0)</f>
        <v>0</v>
      </c>
      <c r="G40" s="110" cm="1">
        <f t="array" ref="G40">_xlfn.IFS($F$2="Lucro Real",G36*$D40,$F$2="Lucro Presumido",G36*$C40,$F$2="",0)</f>
        <v>0</v>
      </c>
      <c r="H40" s="110" cm="1">
        <f t="array" ref="H40">_xlfn.IFS($F$2="Lucro Real",H36*$D40,$F$2="Lucro Presumido",H36*$C40,$F$2="",0)</f>
        <v>0</v>
      </c>
      <c r="I40" s="110" cm="1">
        <f t="array" ref="I40">_xlfn.IFS($F$2="Lucro Real",I36*$D40,$F$2="Lucro Presumido",I36*$C40,$F$2="",0)</f>
        <v>0</v>
      </c>
      <c r="J40" s="110" cm="1">
        <f t="array" ref="J40">_xlfn.IFS($F$2="Lucro Real",J36*$D40,$F$2="Lucro Presumido",J36*$C40,$F$2="",0)</f>
        <v>0</v>
      </c>
      <c r="K40" s="110" cm="1">
        <f t="array" ref="K40">_xlfn.IFS($F$2="Lucro Real",K36*$D40,$F$2="Lucro Presumido",K36*$C40,$F$2="",0)</f>
        <v>0</v>
      </c>
      <c r="L40" s="110" cm="1">
        <f t="array" ref="L40">_xlfn.IFS($F$2="Lucro Real",L36*$D40,$F$2="Lucro Presumido",L36*$C40,$F$2="",0)</f>
        <v>0</v>
      </c>
      <c r="M40" s="110" cm="1">
        <f t="array" ref="M40">_xlfn.IFS($F$2="Lucro Real",M36*$D40,$F$2="Lucro Presumido",M36*$C40,$F$2="",0)</f>
        <v>0</v>
      </c>
      <c r="N40" s="110" cm="1">
        <f t="array" ref="N40">_xlfn.IFS($F$2="Lucro Real",N36*$D40,$F$2="Lucro Presumido",N36*$C40,$F$2="",0)</f>
        <v>0</v>
      </c>
      <c r="O40" s="110" cm="1">
        <f t="array" ref="O40">_xlfn.IFS($F$2="Lucro Real",O36*$D40,$F$2="Lucro Presumido",O36*$C40,$F$2="",0)</f>
        <v>0</v>
      </c>
      <c r="P40" s="110" cm="1">
        <f t="array" ref="P40">_xlfn.IFS($F$2="Lucro Real",P36*$D40,$F$2="Lucro Presumido",P36*$C40,$F$2="",0)</f>
        <v>0</v>
      </c>
      <c r="Q40" s="110" cm="1">
        <f t="array" ref="Q40">_xlfn.IFS($F$2="Lucro Real",Q36*$D40,$F$2="Lucro Presumido",Q36*$C40,$F$2="",0)</f>
        <v>0</v>
      </c>
      <c r="R40" s="110" cm="1">
        <f t="array" ref="R40">_xlfn.IFS($F$2="Lucro Real",R36*$D40,$F$2="Lucro Presumido",R36*$C40,$F$2="",0)</f>
        <v>0</v>
      </c>
      <c r="S40" s="110" cm="1">
        <f t="array" ref="S40">_xlfn.IFS($F$2="Lucro Real",S36*$D40,$F$2="Lucro Presumido",S36*$C40,$F$2="",0)</f>
        <v>0</v>
      </c>
      <c r="T40" s="110" cm="1">
        <f t="array" ref="T40">_xlfn.IFS($F$2="Lucro Real",T36*$D40,$F$2="Lucro Presumido",T36*$C40,$F$2="",0)</f>
        <v>0</v>
      </c>
      <c r="U40" s="110" cm="1">
        <f t="array" ref="U40">_xlfn.IFS($F$2="Lucro Real",U36*$D40,$F$2="Lucro Presumido",U36*$C40,$F$2="",0)</f>
        <v>0</v>
      </c>
      <c r="V40" s="110" cm="1">
        <f t="array" ref="V40">_xlfn.IFS($F$2="Lucro Real",V36*$D40,$F$2="Lucro Presumido",V36*$C40,$F$2="",0)</f>
        <v>0</v>
      </c>
      <c r="W40" s="110" cm="1">
        <f t="array" ref="W40">_xlfn.IFS($F$2="Lucro Real",W36*$D40,$F$2="Lucro Presumido",W36*$C40,$F$2="",0)</f>
        <v>0</v>
      </c>
      <c r="X40" s="110" cm="1">
        <f t="array" ref="X40">_xlfn.IFS($F$2="Lucro Real",X36*$D40,$F$2="Lucro Presumido",X36*$C40,$F$2="",0)</f>
        <v>0</v>
      </c>
      <c r="Y40" s="110" cm="1">
        <f t="array" ref="Y40">_xlfn.IFS($F$2="Lucro Real",Y36*$D40,$F$2="Lucro Presumido",Y36*$C40,$F$2="",0)</f>
        <v>0</v>
      </c>
      <c r="Z40" s="110" cm="1">
        <f t="array" ref="Z40">_xlfn.IFS($F$2="Lucro Real",Z36*$D40,$F$2="Lucro Presumido",Z36*$C40,$F$2="",0)</f>
        <v>0</v>
      </c>
      <c r="AA40" s="110" cm="1">
        <f t="array" ref="AA40">_xlfn.IFS($F$2="Lucro Real",AA36*$D40,$F$2="Lucro Presumido",AA36*$C40,$F$2="",0)</f>
        <v>0</v>
      </c>
      <c r="AB40" s="110" cm="1">
        <f t="array" ref="AB40">_xlfn.IFS($F$2="Lucro Real",AB36*$D40,$F$2="Lucro Presumido",AB36*$C40,$F$2="",0)</f>
        <v>0</v>
      </c>
      <c r="AC40" s="110" cm="1">
        <f t="array" ref="AC40">_xlfn.IFS($F$2="Lucro Real",AC36*$D40,$F$2="Lucro Presumido",AC36*$C40,$F$2="",0)</f>
        <v>0</v>
      </c>
      <c r="AD40" s="110" cm="1">
        <f t="array" ref="AD40">_xlfn.IFS($F$2="Lucro Real",AD36*$D40,$F$2="Lucro Presumido",AD36*$C40,$F$2="",0)</f>
        <v>0</v>
      </c>
      <c r="AE40" s="110" cm="1">
        <f t="array" ref="AE40">_xlfn.IFS($F$2="Lucro Real",AE36*$D40,$F$2="Lucro Presumido",AE36*$C40,$F$2="",0)</f>
        <v>0</v>
      </c>
      <c r="AF40" s="110" cm="1">
        <f t="array" ref="AF40">_xlfn.IFS($F$2="Lucro Real",AF36*$D40,$F$2="Lucro Presumido",AF36*$C40,$F$2="",0)</f>
        <v>0</v>
      </c>
      <c r="AG40" s="110" cm="1">
        <f t="array" ref="AG40">_xlfn.IFS($F$2="Lucro Real",AG36*$D40,$F$2="Lucro Presumido",AG36*$C40,$F$2="",0)</f>
        <v>0</v>
      </c>
      <c r="AH40" s="110" cm="1">
        <f t="array" ref="AH40">_xlfn.IFS($F$2="Lucro Real",AH36*$D40,$F$2="Lucro Presumido",AH36*$C40,$F$2="",0)</f>
        <v>0</v>
      </c>
      <c r="AI40" s="110" cm="1">
        <f t="array" ref="AI40">_xlfn.IFS($F$2="Lucro Real",AI36*$D40,$F$2="Lucro Presumido",AI36*$C40,$F$2="",0)</f>
        <v>0</v>
      </c>
      <c r="AJ40" s="110" cm="1">
        <f t="array" ref="AJ40">_xlfn.IFS($F$2="Lucro Real",AJ36*$D40,$F$2="Lucro Presumido",AJ36*$C40,$F$2="",0)</f>
        <v>0</v>
      </c>
      <c r="AK40" s="110" cm="1">
        <f t="array" ref="AK40">_xlfn.IFS($F$2="Lucro Real",AK36*$D40,$F$2="Lucro Presumido",AK36*$C40,$F$2="",0)</f>
        <v>0</v>
      </c>
      <c r="AL40" s="110" cm="1">
        <f t="array" ref="AL40">_xlfn.IFS($F$2="Lucro Real",AL36*$D40,$F$2="Lucro Presumido",AL36*$C40,$F$2="",0)</f>
        <v>0</v>
      </c>
      <c r="AM40" s="110" cm="1">
        <f t="array" ref="AM40">_xlfn.IFS($F$2="Lucro Real",AM36*$D40,$F$2="Lucro Presumido",AM36*$C40,$F$2="",0)</f>
        <v>0</v>
      </c>
      <c r="AN40" s="110" cm="1">
        <f t="array" ref="AN40">_xlfn.IFS($F$2="Lucro Real",AN36*$D40,$F$2="Lucro Presumido",AN36*$C40,$F$2="",0)</f>
        <v>0</v>
      </c>
      <c r="AO40" s="110" cm="1">
        <f t="array" ref="AO40">_xlfn.IFS($F$2="Lucro Real",AO36*$D40,$F$2="Lucro Presumido",AO36*$C40,$F$2="",0)</f>
        <v>0</v>
      </c>
      <c r="AP40" s="110" cm="1">
        <f t="array" ref="AP40">_xlfn.IFS($F$2="Lucro Real",AP36*$D40,$F$2="Lucro Presumido",AP36*$C40,$F$2="",0)</f>
        <v>0</v>
      </c>
      <c r="AQ40" s="110" cm="1">
        <f t="array" ref="AQ40">_xlfn.IFS($F$2="Lucro Real",AQ36*$D40,$F$2="Lucro Presumido",AQ36*$C40,$F$2="",0)</f>
        <v>0</v>
      </c>
      <c r="AR40" s="110" cm="1">
        <f t="array" ref="AR40">_xlfn.IFS($F$2="Lucro Real",AR36*$D40,$F$2="Lucro Presumido",AR36*$C40,$F$2="",0)</f>
        <v>0</v>
      </c>
      <c r="AS40" s="110" cm="1">
        <f t="array" ref="AS40">_xlfn.IFS($F$2="Lucro Real",AS36*$D40,$F$2="Lucro Presumido",AS36*$C40,$F$2="",0)</f>
        <v>0</v>
      </c>
      <c r="AT40" s="110" cm="1">
        <f t="array" ref="AT40">_xlfn.IFS($F$2="Lucro Real",AT36*$D40,$F$2="Lucro Presumido",AT36*$C40,$F$2="",0)</f>
        <v>0</v>
      </c>
      <c r="AU40" s="110" cm="1">
        <f t="array" ref="AU40">_xlfn.IFS($F$2="Lucro Real",AU36*$D40,$F$2="Lucro Presumido",AU36*$C40,$F$2="",0)</f>
        <v>0</v>
      </c>
      <c r="AV40" s="110" cm="1">
        <f t="array" ref="AV40">_xlfn.IFS($F$2="Lucro Real",AV36*$D40,$F$2="Lucro Presumido",AV36*$C40,$F$2="",0)</f>
        <v>0</v>
      </c>
      <c r="AW40" s="110" cm="1">
        <f t="array" ref="AW40">_xlfn.IFS($F$2="Lucro Real",AW36*$D40,$F$2="Lucro Presumido",AW36*$C40,$F$2="",0)</f>
        <v>0</v>
      </c>
      <c r="AX40" s="110" cm="1">
        <f t="array" ref="AX40">_xlfn.IFS($F$2="Lucro Real",AX36*$D40,$F$2="Lucro Presumido",AX36*$C40,$F$2="",0)</f>
        <v>0</v>
      </c>
      <c r="AY40" s="110" cm="1">
        <f t="array" ref="AY40">_xlfn.IFS($F$2="Lucro Real",AY36*$D40,$F$2="Lucro Presumido",AY36*$C40,$F$2="",0)</f>
        <v>0</v>
      </c>
      <c r="AZ40" s="110" cm="1">
        <f t="array" ref="AZ40">_xlfn.IFS($F$2="Lucro Real",AZ36*$D40,$F$2="Lucro Presumido",AZ36*$C40,$F$2="",0)</f>
        <v>0</v>
      </c>
      <c r="BA40" s="110" cm="1">
        <f t="array" ref="BA40">_xlfn.IFS($F$2="Lucro Real",BA36*$D40,$F$2="Lucro Presumido",BA36*$C40,$F$2="",0)</f>
        <v>0</v>
      </c>
      <c r="BB40" s="110" cm="1">
        <f t="array" ref="BB40">_xlfn.IFS($F$2="Lucro Real",BB36*$D40,$F$2="Lucro Presumido",BB36*$C40,$F$2="",0)</f>
        <v>0</v>
      </c>
      <c r="BC40" s="110" cm="1">
        <f t="array" ref="BC40">_xlfn.IFS($F$2="Lucro Real",BC36*$D40,$F$2="Lucro Presumido",BC36*$C40,$F$2="",0)</f>
        <v>0</v>
      </c>
      <c r="BD40" s="110" cm="1">
        <f t="array" ref="BD40">_xlfn.IFS($F$2="Lucro Real",BD36*$D40,$F$2="Lucro Presumido",BD36*$C40,$F$2="",0)</f>
        <v>0</v>
      </c>
      <c r="BE40" s="110" cm="1">
        <f t="array" ref="BE40">_xlfn.IFS($F$2="Lucro Real",BE36*$D40,$F$2="Lucro Presumido",BE36*$C40,$F$2="",0)</f>
        <v>0</v>
      </c>
      <c r="BF40" s="110" cm="1">
        <f t="array" ref="BF40">_xlfn.IFS($F$2="Lucro Real",BF36*$D40,$F$2="Lucro Presumido",BF36*$C40,$F$2="",0)</f>
        <v>0</v>
      </c>
      <c r="BG40" s="110" cm="1">
        <f t="array" ref="BG40">_xlfn.IFS($F$2="Lucro Real",BG36*$D40,$F$2="Lucro Presumido",BG36*$C40,$F$2="",0)</f>
        <v>0</v>
      </c>
      <c r="BH40" s="110" cm="1">
        <f t="array" ref="BH40">_xlfn.IFS($F$2="Lucro Real",BH36*$D40,$F$2="Lucro Presumido",BH36*$C40,$F$2="",0)</f>
        <v>0</v>
      </c>
      <c r="BI40" s="110" cm="1">
        <f t="array" ref="BI40">_xlfn.IFS($F$2="Lucro Real",BI36*$D40,$F$2="Lucro Presumido",BI36*$C40,$F$2="",0)</f>
        <v>0</v>
      </c>
      <c r="BJ40" s="110" cm="1">
        <f t="array" ref="BJ40">_xlfn.IFS($F$2="Lucro Real",BJ36*$D40,$F$2="Lucro Presumido",BJ36*$C40,$F$2="",0)</f>
        <v>0</v>
      </c>
      <c r="BK40" s="110" cm="1">
        <f t="array" ref="BK40">_xlfn.IFS($F$2="Lucro Real",BK36*$D40,$F$2="Lucro Presumido",BK36*$C40,$F$2="",0)</f>
        <v>0</v>
      </c>
      <c r="BL40" s="110" cm="1">
        <f t="array" ref="BL40">_xlfn.IFS($F$2="Lucro Real",BL36*$D40,$F$2="Lucro Presumido",BL36*$C40,$F$2="",0)</f>
        <v>0</v>
      </c>
      <c r="BM40" s="110" cm="1">
        <f t="array" ref="BM40">_xlfn.IFS($F$2="Lucro Real",BM36*$D40,$F$2="Lucro Presumido",BM36*$C40,$F$2="",0)</f>
        <v>0</v>
      </c>
      <c r="BN40" s="110" cm="1">
        <f t="array" ref="BN40">_xlfn.IFS($F$2="Lucro Real",BN36*$D40,$F$2="Lucro Presumido",BN36*$C40,$F$2="",0)</f>
        <v>0</v>
      </c>
      <c r="BO40" s="110" cm="1">
        <f t="array" ref="BO40">_xlfn.IFS($F$2="Lucro Real",BO36*$D40,$F$2="Lucro Presumido",BO36*$C40,$F$2="",0)</f>
        <v>0</v>
      </c>
      <c r="BP40" s="110" cm="1">
        <f t="array" ref="BP40">_xlfn.IFS($F$2="Lucro Real",BP36*$D40,$F$2="Lucro Presumido",BP36*$C40,$F$2="",0)</f>
        <v>0</v>
      </c>
      <c r="BQ40" s="110" cm="1">
        <f t="array" ref="BQ40">_xlfn.IFS($F$2="Lucro Real",BQ36*$D40,$F$2="Lucro Presumido",BQ36*$C40,$F$2="",0)</f>
        <v>0</v>
      </c>
      <c r="BR40" s="110" cm="1">
        <f t="array" ref="BR40">_xlfn.IFS($F$2="Lucro Real",BR36*$D40,$F$2="Lucro Presumido",BR36*$C40,$F$2="",0)</f>
        <v>0</v>
      </c>
      <c r="BS40" s="110" cm="1">
        <f t="array" ref="BS40">_xlfn.IFS($F$2="Lucro Real",BS36*$D40,$F$2="Lucro Presumido",BS36*$C40,$F$2="",0)</f>
        <v>0</v>
      </c>
      <c r="BT40" s="110" cm="1">
        <f t="array" ref="BT40">_xlfn.IFS($F$2="Lucro Real",BT36*$D40,$F$2="Lucro Presumido",BT36*$C40,$F$2="",0)</f>
        <v>0</v>
      </c>
      <c r="BU40" s="110" cm="1">
        <f t="array" ref="BU40">_xlfn.IFS($F$2="Lucro Real",BU36*$D40,$F$2="Lucro Presumido",BU36*$C40,$F$2="",0)</f>
        <v>0</v>
      </c>
      <c r="BV40" s="110" cm="1">
        <f t="array" ref="BV40">_xlfn.IFS($F$2="Lucro Real",BV36*$D40,$F$2="Lucro Presumido",BV36*$C40,$F$2="",0)</f>
        <v>0</v>
      </c>
      <c r="BW40" s="110" cm="1">
        <f t="array" ref="BW40">_xlfn.IFS($F$2="Lucro Real",BW36*$D40,$F$2="Lucro Presumido",BW36*$C40,$F$2="",0)</f>
        <v>0</v>
      </c>
    </row>
    <row r="41" spans="1:75" ht="15" customHeight="1" thickBot="1" x14ac:dyDescent="0.4">
      <c r="A41" s="85"/>
      <c r="B41" s="72"/>
      <c r="C41" s="73"/>
      <c r="D41" s="73"/>
      <c r="E41" s="109">
        <f t="shared" ref="E41:AJ41" si="77">SUM(E37+E39+E40)</f>
        <v>1891.3</v>
      </c>
      <c r="F41" s="110">
        <f t="shared" si="77"/>
        <v>2004.97</v>
      </c>
      <c r="G41" s="110">
        <f t="shared" si="77"/>
        <v>2119.48</v>
      </c>
      <c r="H41" s="110">
        <f t="shared" si="77"/>
        <v>3260.34</v>
      </c>
      <c r="I41" s="110">
        <f t="shared" si="77"/>
        <v>3373.71</v>
      </c>
      <c r="J41" s="110">
        <f t="shared" si="77"/>
        <v>3488.52</v>
      </c>
      <c r="K41" s="110">
        <f t="shared" si="77"/>
        <v>4380</v>
      </c>
      <c r="L41" s="110">
        <f t="shared" si="77"/>
        <v>6480</v>
      </c>
      <c r="M41" s="110">
        <f t="shared" si="77"/>
        <v>8580</v>
      </c>
      <c r="N41" s="110">
        <f t="shared" si="77"/>
        <v>5199.82</v>
      </c>
      <c r="O41" s="110">
        <f t="shared" si="77"/>
        <v>5827.29</v>
      </c>
      <c r="P41" s="110">
        <f t="shared" si="77"/>
        <v>7530</v>
      </c>
      <c r="Q41" s="110">
        <f t="shared" si="77"/>
        <v>7530</v>
      </c>
      <c r="R41" s="110">
        <f t="shared" si="77"/>
        <v>9105</v>
      </c>
      <c r="S41" s="110">
        <f t="shared" si="77"/>
        <v>10155</v>
      </c>
      <c r="T41" s="110">
        <f t="shared" si="77"/>
        <v>4743.47</v>
      </c>
      <c r="U41" s="110">
        <f t="shared" si="77"/>
        <v>5884.34</v>
      </c>
      <c r="V41" s="110">
        <f t="shared" si="77"/>
        <v>7530</v>
      </c>
      <c r="W41" s="110">
        <f t="shared" si="77"/>
        <v>11680</v>
      </c>
      <c r="X41" s="110">
        <f t="shared" si="77"/>
        <v>13157.08</v>
      </c>
      <c r="Y41" s="110">
        <f t="shared" si="77"/>
        <v>14180</v>
      </c>
      <c r="Z41" s="110">
        <f t="shared" si="77"/>
        <v>5640</v>
      </c>
      <c r="AA41" s="110">
        <f t="shared" si="77"/>
        <v>8217.84</v>
      </c>
      <c r="AB41" s="110">
        <f t="shared" si="77"/>
        <v>11187.32</v>
      </c>
      <c r="AC41" s="110">
        <f t="shared" si="77"/>
        <v>6391.3</v>
      </c>
      <c r="AD41" s="110">
        <f t="shared" si="77"/>
        <v>9185.84</v>
      </c>
      <c r="AE41" s="110">
        <f t="shared" si="77"/>
        <v>11880.68</v>
      </c>
      <c r="AF41" s="110">
        <f t="shared" si="77"/>
        <v>7163.98</v>
      </c>
      <c r="AG41" s="110">
        <f t="shared" si="77"/>
        <v>10134.15</v>
      </c>
      <c r="AH41" s="110">
        <f t="shared" si="77"/>
        <v>12706.48</v>
      </c>
      <c r="AI41" s="110">
        <f t="shared" si="77"/>
        <v>13759.91</v>
      </c>
      <c r="AJ41" s="110">
        <f t="shared" si="77"/>
        <v>14669.77</v>
      </c>
      <c r="AK41" s="110">
        <f t="shared" ref="AK41:BP41" si="78">SUM(AK37+AK39+AK40)</f>
        <v>15692.75</v>
      </c>
      <c r="AL41" s="110">
        <f t="shared" si="78"/>
        <v>16468.39</v>
      </c>
      <c r="AM41" s="110">
        <f t="shared" si="78"/>
        <v>17559.71</v>
      </c>
      <c r="AN41" s="110">
        <f t="shared" si="78"/>
        <v>18786.7</v>
      </c>
      <c r="AO41" s="110">
        <f t="shared" si="78"/>
        <v>16468.39</v>
      </c>
      <c r="AP41" s="110">
        <f t="shared" si="78"/>
        <v>17559.71</v>
      </c>
      <c r="AQ41" s="110">
        <f t="shared" si="78"/>
        <v>18786.7</v>
      </c>
      <c r="AR41" s="110">
        <f t="shared" si="78"/>
        <v>4526.16</v>
      </c>
      <c r="AS41" s="110">
        <f t="shared" si="78"/>
        <v>5612.7</v>
      </c>
      <c r="AT41" s="110">
        <f t="shared" si="78"/>
        <v>7180</v>
      </c>
      <c r="AU41" s="110">
        <f t="shared" si="78"/>
        <v>4526.16</v>
      </c>
      <c r="AV41" s="110">
        <f t="shared" si="78"/>
        <v>5612.7</v>
      </c>
      <c r="AW41" s="110">
        <f t="shared" si="78"/>
        <v>7180</v>
      </c>
      <c r="AX41" s="110">
        <f t="shared" si="78"/>
        <v>4960.78</v>
      </c>
      <c r="AY41" s="110">
        <f t="shared" si="78"/>
        <v>5558.37</v>
      </c>
      <c r="AZ41" s="110">
        <f t="shared" si="78"/>
        <v>3660</v>
      </c>
      <c r="BA41" s="110">
        <f t="shared" si="78"/>
        <v>4130</v>
      </c>
      <c r="BB41" s="110">
        <f t="shared" si="78"/>
        <v>4480</v>
      </c>
      <c r="BC41" s="110">
        <f t="shared" si="78"/>
        <v>5780</v>
      </c>
      <c r="BD41" s="110">
        <f t="shared" si="78"/>
        <v>6280</v>
      </c>
      <c r="BE41" s="110">
        <f t="shared" si="78"/>
        <v>6880</v>
      </c>
      <c r="BF41" s="110">
        <f t="shared" si="78"/>
        <v>4680</v>
      </c>
      <c r="BG41" s="110">
        <f t="shared" si="78"/>
        <v>5180</v>
      </c>
      <c r="BH41" s="110">
        <f t="shared" si="78"/>
        <v>5480</v>
      </c>
      <c r="BI41" s="110">
        <f t="shared" si="78"/>
        <v>4780</v>
      </c>
      <c r="BJ41" s="110">
        <f t="shared" si="78"/>
        <v>5580</v>
      </c>
      <c r="BK41" s="110">
        <f t="shared" si="78"/>
        <v>6380</v>
      </c>
      <c r="BL41" s="110">
        <f t="shared" si="78"/>
        <v>5280</v>
      </c>
      <c r="BM41" s="110">
        <f t="shared" si="78"/>
        <v>6080</v>
      </c>
      <c r="BN41" s="110">
        <f t="shared" si="78"/>
        <v>6880</v>
      </c>
      <c r="BO41" s="110">
        <f t="shared" si="78"/>
        <v>4380</v>
      </c>
      <c r="BP41" s="110">
        <f t="shared" si="78"/>
        <v>4980</v>
      </c>
      <c r="BQ41" s="110">
        <f t="shared" ref="BQ41:BW41" si="79">SUM(BQ37+BQ39+BQ40)</f>
        <v>5580</v>
      </c>
      <c r="BR41" s="110">
        <f t="shared" si="79"/>
        <v>2680</v>
      </c>
      <c r="BS41" s="110">
        <f t="shared" si="79"/>
        <v>2930</v>
      </c>
      <c r="BT41" s="110">
        <f t="shared" si="79"/>
        <v>3205</v>
      </c>
      <c r="BU41" s="110">
        <f t="shared" si="79"/>
        <v>3829.96</v>
      </c>
      <c r="BV41" s="110">
        <f t="shared" si="79"/>
        <v>4194.95</v>
      </c>
      <c r="BW41" s="110">
        <f t="shared" si="79"/>
        <v>4596.45</v>
      </c>
    </row>
    <row r="42" spans="1:75" ht="15" customHeight="1" thickBot="1" x14ac:dyDescent="0.4">
      <c r="A42" s="113" t="s">
        <v>134</v>
      </c>
      <c r="B42" s="113"/>
      <c r="C42" s="80"/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</row>
    <row r="43" spans="1:75" ht="15" customHeight="1" thickBot="1" x14ac:dyDescent="0.4">
      <c r="A43" s="144"/>
      <c r="B43" s="72" t="s">
        <v>135</v>
      </c>
      <c r="C43" s="73">
        <v>6.4999999999999997E-3</v>
      </c>
      <c r="D43" s="73">
        <v>1.6500000000000001E-2</v>
      </c>
      <c r="E43" s="109">
        <f t="shared" ref="E43:N45" si="80">IF($F$2="Lucro Presumido",E$46*$C43,E$46*$D43)</f>
        <v>13.457525998905307</v>
      </c>
      <c r="F43" s="110">
        <f t="shared" si="80"/>
        <v>14.266343732895457</v>
      </c>
      <c r="G43" s="110">
        <f t="shared" si="80"/>
        <v>15.081138478379858</v>
      </c>
      <c r="H43" s="110">
        <f t="shared" si="80"/>
        <v>23.198916256157638</v>
      </c>
      <c r="I43" s="110">
        <f t="shared" si="80"/>
        <v>24.005599343185551</v>
      </c>
      <c r="J43" s="110">
        <f t="shared" si="80"/>
        <v>24.822528735632183</v>
      </c>
      <c r="K43" s="110">
        <f t="shared" si="80"/>
        <v>31.165845648604268</v>
      </c>
      <c r="L43" s="110">
        <f t="shared" si="80"/>
        <v>46.108374384236456</v>
      </c>
      <c r="M43" s="110">
        <f t="shared" si="80"/>
        <v>61.050903119868636</v>
      </c>
      <c r="N43" s="110">
        <f t="shared" si="80"/>
        <v>36.999266557197586</v>
      </c>
      <c r="O43" s="110">
        <f t="shared" ref="O43:X45" si="81">IF($F$2="Lucro Presumido",O$46*$C43,O$46*$D43)</f>
        <v>41.464022988505747</v>
      </c>
      <c r="P43" s="110">
        <f t="shared" si="81"/>
        <v>53.579638752052546</v>
      </c>
      <c r="Q43" s="110">
        <f t="shared" si="81"/>
        <v>53.579638752052546</v>
      </c>
      <c r="R43" s="110">
        <f t="shared" si="81"/>
        <v>64.786535303776674</v>
      </c>
      <c r="S43" s="110">
        <f t="shared" si="81"/>
        <v>72.257799671592764</v>
      </c>
      <c r="T43" s="110">
        <f t="shared" si="81"/>
        <v>33.752112753147237</v>
      </c>
      <c r="U43" s="110">
        <f t="shared" si="81"/>
        <v>41.869961685823753</v>
      </c>
      <c r="V43" s="110">
        <f t="shared" si="81"/>
        <v>53.579638752052546</v>
      </c>
      <c r="W43" s="110">
        <f t="shared" si="81"/>
        <v>83.108921729611382</v>
      </c>
      <c r="X43" s="110">
        <f t="shared" si="81"/>
        <v>93.619069512862609</v>
      </c>
      <c r="Y43" s="110">
        <f t="shared" ref="Y43:AH45" si="82">IF($F$2="Lucro Presumido",Y$46*$C43,Y$46*$D43)</f>
        <v>100.89764641488779</v>
      </c>
      <c r="Z43" s="110">
        <f t="shared" si="82"/>
        <v>40.131362889983578</v>
      </c>
      <c r="AA43" s="110">
        <f t="shared" si="82"/>
        <v>58.473957307060751</v>
      </c>
      <c r="AB43" s="110">
        <f t="shared" si="82"/>
        <v>79.603262178434591</v>
      </c>
      <c r="AC43" s="110">
        <f t="shared" si="82"/>
        <v>45.477230432402848</v>
      </c>
      <c r="AD43" s="110">
        <f t="shared" si="82"/>
        <v>65.361751505199777</v>
      </c>
      <c r="AE43" s="110">
        <f t="shared" si="82"/>
        <v>84.536858237547889</v>
      </c>
      <c r="AF43" s="110">
        <f t="shared" si="82"/>
        <v>50.975227148330596</v>
      </c>
      <c r="AG43" s="110">
        <f t="shared" si="82"/>
        <v>72.109441707717565</v>
      </c>
      <c r="AH43" s="110">
        <f t="shared" si="82"/>
        <v>90.412829775588392</v>
      </c>
      <c r="AI43" s="110">
        <f t="shared" ref="AI43:AR45" si="83">IF($F$2="Lucro Presumido",AI$46*$C43,AI$46*$D43)</f>
        <v>97.908500273672672</v>
      </c>
      <c r="AJ43" s="110">
        <f t="shared" si="83"/>
        <v>104.38259989053093</v>
      </c>
      <c r="AK43" s="110">
        <f t="shared" si="83"/>
        <v>111.66160372194855</v>
      </c>
      <c r="AL43" s="110">
        <f t="shared" si="83"/>
        <v>117.18066228790366</v>
      </c>
      <c r="AM43" s="110">
        <f t="shared" si="83"/>
        <v>124.945938697318</v>
      </c>
      <c r="AN43" s="110">
        <f t="shared" si="83"/>
        <v>133.67657361795293</v>
      </c>
      <c r="AO43" s="110">
        <f t="shared" si="83"/>
        <v>117.18066228790366</v>
      </c>
      <c r="AP43" s="110">
        <f t="shared" si="83"/>
        <v>124.945938697318</v>
      </c>
      <c r="AQ43" s="110">
        <f t="shared" si="83"/>
        <v>133.67657361795293</v>
      </c>
      <c r="AR43" s="110">
        <f t="shared" si="83"/>
        <v>32.205845648604267</v>
      </c>
      <c r="AS43" s="110">
        <f t="shared" ref="AS43:BB45" si="84">IF($F$2="Lucro Presumido",AS$46*$C43,AS$46*$D43)</f>
        <v>39.937110016420363</v>
      </c>
      <c r="AT43" s="110">
        <f t="shared" si="84"/>
        <v>51.089217296113844</v>
      </c>
      <c r="AU43" s="110">
        <f t="shared" si="84"/>
        <v>32.205845648604267</v>
      </c>
      <c r="AV43" s="110">
        <f t="shared" si="84"/>
        <v>39.937110016420363</v>
      </c>
      <c r="AW43" s="110">
        <f t="shared" si="84"/>
        <v>51.089217296113844</v>
      </c>
      <c r="AX43" s="110">
        <f t="shared" si="84"/>
        <v>35.2983798576902</v>
      </c>
      <c r="AY43" s="110">
        <f t="shared" si="84"/>
        <v>39.550525451559935</v>
      </c>
      <c r="AZ43" s="110">
        <f t="shared" si="84"/>
        <v>26.042692939244663</v>
      </c>
      <c r="BA43" s="110">
        <f t="shared" si="84"/>
        <v>29.38697318007663</v>
      </c>
      <c r="BB43" s="110">
        <f t="shared" si="84"/>
        <v>31.877394636015328</v>
      </c>
      <c r="BC43" s="110">
        <f t="shared" ref="BC43:BL45" si="85">IF($F$2="Lucro Presumido",BC$46*$C43,BC$46*$D43)</f>
        <v>41.12753147235906</v>
      </c>
      <c r="BD43" s="110">
        <f t="shared" si="85"/>
        <v>44.685276409414335</v>
      </c>
      <c r="BE43" s="110">
        <f t="shared" si="85"/>
        <v>48.954570333880682</v>
      </c>
      <c r="BF43" s="110">
        <f t="shared" si="85"/>
        <v>33.300492610837438</v>
      </c>
      <c r="BG43" s="110">
        <f t="shared" si="85"/>
        <v>36.85823754789272</v>
      </c>
      <c r="BH43" s="110">
        <f t="shared" si="85"/>
        <v>38.99288451012589</v>
      </c>
      <c r="BI43" s="110">
        <f t="shared" si="85"/>
        <v>34.012041598248494</v>
      </c>
      <c r="BJ43" s="110">
        <f t="shared" si="85"/>
        <v>39.70443349753694</v>
      </c>
      <c r="BK43" s="110">
        <f t="shared" si="85"/>
        <v>45.396825396825392</v>
      </c>
      <c r="BL43" s="110">
        <f t="shared" si="85"/>
        <v>37.569786535303777</v>
      </c>
      <c r="BM43" s="110">
        <f t="shared" ref="BM43:BW45" si="86">IF($F$2="Lucro Presumido",BM$46*$C43,BM$46*$D43)</f>
        <v>43.262178434592229</v>
      </c>
      <c r="BN43" s="110">
        <f t="shared" si="86"/>
        <v>48.954570333880682</v>
      </c>
      <c r="BO43" s="110">
        <f t="shared" si="86"/>
        <v>31.165845648604268</v>
      </c>
      <c r="BP43" s="110">
        <f t="shared" si="86"/>
        <v>35.435139573070607</v>
      </c>
      <c r="BQ43" s="110">
        <f t="shared" si="86"/>
        <v>39.70443349753694</v>
      </c>
      <c r="BR43" s="110">
        <f t="shared" si="86"/>
        <v>19.06951286261631</v>
      </c>
      <c r="BS43" s="110">
        <f t="shared" si="86"/>
        <v>20.848385331143952</v>
      </c>
      <c r="BT43" s="110">
        <f t="shared" si="86"/>
        <v>22.805145046524359</v>
      </c>
      <c r="BU43" s="110">
        <f t="shared" si="86"/>
        <v>27.252041598248496</v>
      </c>
      <c r="BV43" s="110">
        <f t="shared" si="86"/>
        <v>29.849124247400106</v>
      </c>
      <c r="BW43" s="110">
        <f t="shared" si="86"/>
        <v>32.705993431855497</v>
      </c>
    </row>
    <row r="44" spans="1:75" ht="15" customHeight="1" thickBot="1" x14ac:dyDescent="0.4">
      <c r="A44" s="116"/>
      <c r="B44" s="72" t="s">
        <v>136</v>
      </c>
      <c r="C44" s="73">
        <v>0.03</v>
      </c>
      <c r="D44" s="73">
        <v>7.5999999999999998E-2</v>
      </c>
      <c r="E44" s="109">
        <f t="shared" si="80"/>
        <v>62.111658456486033</v>
      </c>
      <c r="F44" s="110">
        <f t="shared" si="80"/>
        <v>65.844663382594419</v>
      </c>
      <c r="G44" s="110">
        <f t="shared" si="80"/>
        <v>69.605254515599341</v>
      </c>
      <c r="H44" s="110">
        <f t="shared" si="80"/>
        <v>107.07192118226601</v>
      </c>
      <c r="I44" s="110">
        <f t="shared" si="80"/>
        <v>110.79507389162562</v>
      </c>
      <c r="J44" s="110">
        <f t="shared" si="80"/>
        <v>114.56551724137931</v>
      </c>
      <c r="K44" s="110">
        <f t="shared" si="80"/>
        <v>143.8423645320197</v>
      </c>
      <c r="L44" s="110">
        <f t="shared" si="80"/>
        <v>212.807881773399</v>
      </c>
      <c r="M44" s="110">
        <f t="shared" si="80"/>
        <v>281.77339901477831</v>
      </c>
      <c r="N44" s="110">
        <f t="shared" si="80"/>
        <v>170.76584564860426</v>
      </c>
      <c r="O44" s="110">
        <f t="shared" si="81"/>
        <v>191.37241379310345</v>
      </c>
      <c r="P44" s="110">
        <f t="shared" si="81"/>
        <v>247.29064039408865</v>
      </c>
      <c r="Q44" s="110">
        <f t="shared" si="81"/>
        <v>247.29064039408865</v>
      </c>
      <c r="R44" s="110">
        <f t="shared" si="81"/>
        <v>299.01477832512313</v>
      </c>
      <c r="S44" s="110">
        <f t="shared" si="81"/>
        <v>333.49753694581278</v>
      </c>
      <c r="T44" s="110">
        <f t="shared" si="81"/>
        <v>155.77898193760262</v>
      </c>
      <c r="U44" s="110">
        <f t="shared" si="81"/>
        <v>193.24597701149426</v>
      </c>
      <c r="V44" s="110">
        <f t="shared" si="81"/>
        <v>247.29064039408865</v>
      </c>
      <c r="W44" s="110">
        <f t="shared" si="81"/>
        <v>383.57963875205257</v>
      </c>
      <c r="X44" s="110">
        <f t="shared" si="81"/>
        <v>432.08801313628896</v>
      </c>
      <c r="Y44" s="110">
        <f t="shared" si="82"/>
        <v>465.68144499178982</v>
      </c>
      <c r="Z44" s="110">
        <f t="shared" si="82"/>
        <v>185.22167487684729</v>
      </c>
      <c r="AA44" s="110">
        <f t="shared" si="82"/>
        <v>269.87980295566501</v>
      </c>
      <c r="AB44" s="110">
        <f t="shared" si="82"/>
        <v>367.39967159277501</v>
      </c>
      <c r="AC44" s="110">
        <f t="shared" si="82"/>
        <v>209.89490968801314</v>
      </c>
      <c r="AD44" s="110">
        <f t="shared" si="82"/>
        <v>301.6696223316913</v>
      </c>
      <c r="AE44" s="110">
        <f t="shared" si="82"/>
        <v>390.17011494252876</v>
      </c>
      <c r="AF44" s="110">
        <f t="shared" si="82"/>
        <v>235.27027914614121</v>
      </c>
      <c r="AG44" s="110">
        <f t="shared" si="82"/>
        <v>332.81280788177338</v>
      </c>
      <c r="AH44" s="110">
        <f t="shared" si="82"/>
        <v>417.28998357963872</v>
      </c>
      <c r="AI44" s="110">
        <f t="shared" si="83"/>
        <v>451.88538587848927</v>
      </c>
      <c r="AJ44" s="110">
        <f t="shared" si="83"/>
        <v>481.76584564860428</v>
      </c>
      <c r="AK44" s="110">
        <f t="shared" si="83"/>
        <v>515.3612479474549</v>
      </c>
      <c r="AL44" s="110">
        <f t="shared" si="83"/>
        <v>540.83382594417071</v>
      </c>
      <c r="AM44" s="110">
        <f t="shared" si="83"/>
        <v>576.67356321839077</v>
      </c>
      <c r="AN44" s="110">
        <f t="shared" si="83"/>
        <v>616.96880131362889</v>
      </c>
      <c r="AO44" s="110">
        <f t="shared" si="83"/>
        <v>540.83382594417071</v>
      </c>
      <c r="AP44" s="110">
        <f t="shared" si="83"/>
        <v>576.67356321839077</v>
      </c>
      <c r="AQ44" s="110">
        <f t="shared" si="83"/>
        <v>616.96880131362889</v>
      </c>
      <c r="AR44" s="110">
        <f t="shared" si="83"/>
        <v>148.64236453201971</v>
      </c>
      <c r="AS44" s="110">
        <f t="shared" si="84"/>
        <v>184.32512315270935</v>
      </c>
      <c r="AT44" s="110">
        <f t="shared" si="84"/>
        <v>235.79638752052546</v>
      </c>
      <c r="AU44" s="110">
        <f t="shared" si="84"/>
        <v>148.64236453201971</v>
      </c>
      <c r="AV44" s="110">
        <f t="shared" si="84"/>
        <v>184.32512315270935</v>
      </c>
      <c r="AW44" s="110">
        <f t="shared" si="84"/>
        <v>235.79638752052546</v>
      </c>
      <c r="AX44" s="110">
        <f t="shared" si="84"/>
        <v>162.91559934318553</v>
      </c>
      <c r="AY44" s="110">
        <f t="shared" si="84"/>
        <v>182.54088669950738</v>
      </c>
      <c r="AZ44" s="110">
        <f t="shared" si="84"/>
        <v>120.19704433497537</v>
      </c>
      <c r="BA44" s="110">
        <f t="shared" si="84"/>
        <v>135.63218390804599</v>
      </c>
      <c r="BB44" s="110">
        <f t="shared" si="84"/>
        <v>147.12643678160921</v>
      </c>
      <c r="BC44" s="110">
        <f t="shared" si="85"/>
        <v>189.81937602627258</v>
      </c>
      <c r="BD44" s="110">
        <f t="shared" si="85"/>
        <v>206.23973727422</v>
      </c>
      <c r="BE44" s="110">
        <f t="shared" si="85"/>
        <v>225.94417077175697</v>
      </c>
      <c r="BF44" s="110">
        <f t="shared" si="85"/>
        <v>153.69458128078819</v>
      </c>
      <c r="BG44" s="110">
        <f t="shared" si="85"/>
        <v>170.11494252873564</v>
      </c>
      <c r="BH44" s="110">
        <f t="shared" si="85"/>
        <v>179.96715927750409</v>
      </c>
      <c r="BI44" s="110">
        <f t="shared" si="85"/>
        <v>156.97865353037767</v>
      </c>
      <c r="BJ44" s="110">
        <f t="shared" si="85"/>
        <v>183.25123152709358</v>
      </c>
      <c r="BK44" s="110">
        <f t="shared" si="85"/>
        <v>209.52380952380952</v>
      </c>
      <c r="BL44" s="110">
        <f t="shared" si="85"/>
        <v>173.39901477832512</v>
      </c>
      <c r="BM44" s="110">
        <f t="shared" si="86"/>
        <v>199.67159277504103</v>
      </c>
      <c r="BN44" s="110">
        <f t="shared" si="86"/>
        <v>225.94417077175697</v>
      </c>
      <c r="BO44" s="110">
        <f t="shared" si="86"/>
        <v>143.8423645320197</v>
      </c>
      <c r="BP44" s="110">
        <f t="shared" si="86"/>
        <v>163.54679802955664</v>
      </c>
      <c r="BQ44" s="110">
        <f t="shared" si="86"/>
        <v>183.25123152709358</v>
      </c>
      <c r="BR44" s="110">
        <f t="shared" si="86"/>
        <v>88.013136288998368</v>
      </c>
      <c r="BS44" s="110">
        <f t="shared" si="86"/>
        <v>96.223316912972081</v>
      </c>
      <c r="BT44" s="110">
        <f t="shared" si="86"/>
        <v>105.25451559934319</v>
      </c>
      <c r="BU44" s="110">
        <f t="shared" si="86"/>
        <v>125.77865353037767</v>
      </c>
      <c r="BV44" s="110">
        <f t="shared" si="86"/>
        <v>137.76518883415434</v>
      </c>
      <c r="BW44" s="110">
        <f t="shared" si="86"/>
        <v>150.95073891625614</v>
      </c>
    </row>
    <row r="45" spans="1:75" ht="15" customHeight="1" thickBot="1" x14ac:dyDescent="0.4">
      <c r="A45" s="116"/>
      <c r="B45" s="72" t="s">
        <v>137</v>
      </c>
      <c r="C45" s="73">
        <v>0.05</v>
      </c>
      <c r="D45" s="73">
        <v>0.05</v>
      </c>
      <c r="E45" s="109">
        <f t="shared" si="80"/>
        <v>103.51943076081007</v>
      </c>
      <c r="F45" s="110">
        <f t="shared" si="80"/>
        <v>109.74110563765737</v>
      </c>
      <c r="G45" s="110">
        <f t="shared" si="80"/>
        <v>116.00875752599892</v>
      </c>
      <c r="H45" s="110">
        <f t="shared" si="80"/>
        <v>178.45320197044339</v>
      </c>
      <c r="I45" s="110">
        <f t="shared" si="80"/>
        <v>184.65845648604272</v>
      </c>
      <c r="J45" s="110">
        <f t="shared" si="80"/>
        <v>190.94252873563221</v>
      </c>
      <c r="K45" s="110">
        <f t="shared" si="80"/>
        <v>239.73727422003287</v>
      </c>
      <c r="L45" s="110">
        <f t="shared" si="80"/>
        <v>354.67980295566508</v>
      </c>
      <c r="M45" s="110">
        <f t="shared" si="80"/>
        <v>469.62233169129723</v>
      </c>
      <c r="N45" s="110">
        <f t="shared" si="80"/>
        <v>284.60974274767381</v>
      </c>
      <c r="O45" s="110">
        <f t="shared" si="81"/>
        <v>318.95402298850581</v>
      </c>
      <c r="P45" s="110">
        <f t="shared" si="81"/>
        <v>412.15106732348113</v>
      </c>
      <c r="Q45" s="110">
        <f t="shared" si="81"/>
        <v>412.15106732348113</v>
      </c>
      <c r="R45" s="110">
        <f t="shared" si="81"/>
        <v>498.35796387520526</v>
      </c>
      <c r="S45" s="110">
        <f t="shared" si="81"/>
        <v>555.82922824302136</v>
      </c>
      <c r="T45" s="110">
        <f t="shared" si="81"/>
        <v>259.63163656267108</v>
      </c>
      <c r="U45" s="110">
        <f t="shared" si="81"/>
        <v>322.07662835249045</v>
      </c>
      <c r="V45" s="110">
        <f t="shared" si="81"/>
        <v>412.15106732348113</v>
      </c>
      <c r="W45" s="110">
        <f t="shared" si="81"/>
        <v>639.2993979200877</v>
      </c>
      <c r="X45" s="110">
        <f t="shared" si="81"/>
        <v>720.14668856048172</v>
      </c>
      <c r="Y45" s="110">
        <f t="shared" si="82"/>
        <v>776.13574165298314</v>
      </c>
      <c r="Z45" s="110">
        <f t="shared" si="82"/>
        <v>308.70279146141218</v>
      </c>
      <c r="AA45" s="110">
        <f t="shared" si="82"/>
        <v>449.79967159277504</v>
      </c>
      <c r="AB45" s="110">
        <f t="shared" si="82"/>
        <v>612.33278598795846</v>
      </c>
      <c r="AC45" s="110">
        <f t="shared" si="82"/>
        <v>349.82484948002195</v>
      </c>
      <c r="AD45" s="110">
        <f t="shared" si="82"/>
        <v>502.78270388615221</v>
      </c>
      <c r="AE45" s="110">
        <f t="shared" si="82"/>
        <v>650.28352490421457</v>
      </c>
      <c r="AF45" s="110">
        <f t="shared" si="82"/>
        <v>392.1171319102354</v>
      </c>
      <c r="AG45" s="110">
        <f t="shared" si="82"/>
        <v>554.68801313628899</v>
      </c>
      <c r="AH45" s="110">
        <f t="shared" si="82"/>
        <v>695.48330596606456</v>
      </c>
      <c r="AI45" s="110">
        <f t="shared" si="83"/>
        <v>753.1423097974822</v>
      </c>
      <c r="AJ45" s="110">
        <f t="shared" si="83"/>
        <v>802.94307608100723</v>
      </c>
      <c r="AK45" s="110">
        <f t="shared" si="83"/>
        <v>858.93541324575824</v>
      </c>
      <c r="AL45" s="110">
        <f t="shared" si="83"/>
        <v>901.38970990695134</v>
      </c>
      <c r="AM45" s="110">
        <f t="shared" si="83"/>
        <v>961.12260536398469</v>
      </c>
      <c r="AN45" s="110">
        <f t="shared" si="83"/>
        <v>1028.2813355227149</v>
      </c>
      <c r="AO45" s="110">
        <f t="shared" si="83"/>
        <v>901.38970990695134</v>
      </c>
      <c r="AP45" s="110">
        <f t="shared" si="83"/>
        <v>961.12260536398469</v>
      </c>
      <c r="AQ45" s="110">
        <f t="shared" si="83"/>
        <v>1028.2813355227149</v>
      </c>
      <c r="AR45" s="110">
        <f t="shared" si="83"/>
        <v>247.73727422003287</v>
      </c>
      <c r="AS45" s="110">
        <f t="shared" si="84"/>
        <v>307.20853858784898</v>
      </c>
      <c r="AT45" s="110">
        <f t="shared" si="84"/>
        <v>392.9939792008758</v>
      </c>
      <c r="AU45" s="110">
        <f t="shared" si="84"/>
        <v>247.73727422003287</v>
      </c>
      <c r="AV45" s="110">
        <f t="shared" si="84"/>
        <v>307.20853858784898</v>
      </c>
      <c r="AW45" s="110">
        <f t="shared" si="84"/>
        <v>392.9939792008758</v>
      </c>
      <c r="AX45" s="110">
        <f t="shared" si="84"/>
        <v>271.52599890530922</v>
      </c>
      <c r="AY45" s="110">
        <f t="shared" si="84"/>
        <v>304.23481116584566</v>
      </c>
      <c r="AZ45" s="110">
        <f t="shared" si="84"/>
        <v>200.32840722495897</v>
      </c>
      <c r="BA45" s="110">
        <f t="shared" si="84"/>
        <v>226.05363984674332</v>
      </c>
      <c r="BB45" s="110">
        <f t="shared" si="84"/>
        <v>245.21072796934868</v>
      </c>
      <c r="BC45" s="110">
        <f t="shared" si="85"/>
        <v>316.36562671045431</v>
      </c>
      <c r="BD45" s="110">
        <f t="shared" si="85"/>
        <v>343.73289545703341</v>
      </c>
      <c r="BE45" s="110">
        <f t="shared" si="85"/>
        <v>376.57361795292832</v>
      </c>
      <c r="BF45" s="110">
        <f t="shared" si="85"/>
        <v>256.1576354679803</v>
      </c>
      <c r="BG45" s="110">
        <f t="shared" si="85"/>
        <v>283.5249042145594</v>
      </c>
      <c r="BH45" s="110">
        <f t="shared" si="85"/>
        <v>299.94526546250688</v>
      </c>
      <c r="BI45" s="110">
        <f t="shared" si="85"/>
        <v>261.63108921729616</v>
      </c>
      <c r="BJ45" s="110">
        <f t="shared" si="85"/>
        <v>305.41871921182263</v>
      </c>
      <c r="BK45" s="110">
        <f t="shared" si="85"/>
        <v>349.20634920634922</v>
      </c>
      <c r="BL45" s="110">
        <f t="shared" si="85"/>
        <v>288.99835796387521</v>
      </c>
      <c r="BM45" s="110">
        <f t="shared" si="86"/>
        <v>332.78598795840179</v>
      </c>
      <c r="BN45" s="110">
        <f t="shared" si="86"/>
        <v>376.57361795292832</v>
      </c>
      <c r="BO45" s="110">
        <f t="shared" si="86"/>
        <v>239.73727422003287</v>
      </c>
      <c r="BP45" s="110">
        <f t="shared" si="86"/>
        <v>272.57799671592778</v>
      </c>
      <c r="BQ45" s="110">
        <f t="shared" si="86"/>
        <v>305.41871921182263</v>
      </c>
      <c r="BR45" s="110">
        <f t="shared" si="86"/>
        <v>146.68856048166396</v>
      </c>
      <c r="BS45" s="110">
        <f t="shared" si="86"/>
        <v>160.37219485495348</v>
      </c>
      <c r="BT45" s="110">
        <f t="shared" si="86"/>
        <v>175.42419266557201</v>
      </c>
      <c r="BU45" s="110">
        <f t="shared" si="86"/>
        <v>209.63108921729614</v>
      </c>
      <c r="BV45" s="110">
        <f t="shared" si="86"/>
        <v>229.60864805692393</v>
      </c>
      <c r="BW45" s="110">
        <f t="shared" si="86"/>
        <v>251.58456486042692</v>
      </c>
    </row>
    <row r="46" spans="1:75" s="91" customFormat="1" ht="15" customHeight="1" thickBot="1" x14ac:dyDescent="0.4">
      <c r="A46" s="117"/>
      <c r="B46" s="88" t="s">
        <v>138</v>
      </c>
      <c r="C46" s="89"/>
      <c r="D46" s="90"/>
      <c r="E46" s="109">
        <f t="shared" ref="E46:AJ46" si="87">IF($F$2="Lucro Presumido",E41/(1-$C43-$C44-$C45),IF($F$2="Lucro Real",E41/(1-$D43-$D44-$D45),"0,00"))</f>
        <v>2070.3886152162013</v>
      </c>
      <c r="F46" s="110">
        <f t="shared" si="87"/>
        <v>2194.8221127531474</v>
      </c>
      <c r="G46" s="110">
        <f t="shared" si="87"/>
        <v>2320.1751505199782</v>
      </c>
      <c r="H46" s="110">
        <f t="shared" si="87"/>
        <v>3569.0640394088673</v>
      </c>
      <c r="I46" s="110">
        <f t="shared" si="87"/>
        <v>3693.169129720854</v>
      </c>
      <c r="J46" s="110">
        <f t="shared" si="87"/>
        <v>3818.8505747126437</v>
      </c>
      <c r="K46" s="110">
        <f t="shared" si="87"/>
        <v>4794.745484400657</v>
      </c>
      <c r="L46" s="110">
        <f t="shared" si="87"/>
        <v>7093.5960591133007</v>
      </c>
      <c r="M46" s="110">
        <f t="shared" si="87"/>
        <v>9392.4466338259444</v>
      </c>
      <c r="N46" s="110">
        <f t="shared" si="87"/>
        <v>5692.1948549534754</v>
      </c>
      <c r="O46" s="110">
        <f t="shared" si="87"/>
        <v>6379.0804597701153</v>
      </c>
      <c r="P46" s="110">
        <f t="shared" si="87"/>
        <v>8243.0213464696226</v>
      </c>
      <c r="Q46" s="110">
        <f t="shared" si="87"/>
        <v>8243.0213464696226</v>
      </c>
      <c r="R46" s="110">
        <f t="shared" si="87"/>
        <v>9967.1592775041045</v>
      </c>
      <c r="S46" s="110">
        <f t="shared" si="87"/>
        <v>11116.584564860426</v>
      </c>
      <c r="T46" s="110">
        <f t="shared" si="87"/>
        <v>5192.6327312534213</v>
      </c>
      <c r="U46" s="110">
        <f t="shared" si="87"/>
        <v>6441.5325670498087</v>
      </c>
      <c r="V46" s="110">
        <f t="shared" si="87"/>
        <v>8243.0213464696226</v>
      </c>
      <c r="W46" s="110">
        <f t="shared" si="87"/>
        <v>12785.987958401753</v>
      </c>
      <c r="X46" s="110">
        <f t="shared" si="87"/>
        <v>14402.933771209633</v>
      </c>
      <c r="Y46" s="110">
        <f t="shared" si="87"/>
        <v>15522.714833059661</v>
      </c>
      <c r="Z46" s="110">
        <f t="shared" si="87"/>
        <v>6174.0558292282431</v>
      </c>
      <c r="AA46" s="110">
        <f t="shared" si="87"/>
        <v>8995.9934318555006</v>
      </c>
      <c r="AB46" s="110">
        <f t="shared" si="87"/>
        <v>12246.655719759168</v>
      </c>
      <c r="AC46" s="110">
        <f t="shared" si="87"/>
        <v>6996.4969896004386</v>
      </c>
      <c r="AD46" s="110">
        <f t="shared" si="87"/>
        <v>10055.654077723044</v>
      </c>
      <c r="AE46" s="110">
        <f t="shared" si="87"/>
        <v>13005.670498084291</v>
      </c>
      <c r="AF46" s="110">
        <f t="shared" si="87"/>
        <v>7842.3426382047073</v>
      </c>
      <c r="AG46" s="110">
        <f t="shared" si="87"/>
        <v>11093.76026272578</v>
      </c>
      <c r="AH46" s="110">
        <f t="shared" si="87"/>
        <v>13909.666119321291</v>
      </c>
      <c r="AI46" s="110">
        <f t="shared" si="87"/>
        <v>15062.846195949644</v>
      </c>
      <c r="AJ46" s="110">
        <f t="shared" si="87"/>
        <v>16058.861521620143</v>
      </c>
      <c r="AK46" s="110">
        <f t="shared" ref="AK46:BP46" si="88">IF($F$2="Lucro Presumido",AK41/(1-$C43-$C44-$C45),IF($F$2="Lucro Real",AK41/(1-$D43-$D44-$D45),"0,00"))</f>
        <v>17178.708264915163</v>
      </c>
      <c r="AL46" s="110">
        <f t="shared" si="88"/>
        <v>18027.794198139025</v>
      </c>
      <c r="AM46" s="110">
        <f t="shared" si="88"/>
        <v>19222.452107279692</v>
      </c>
      <c r="AN46" s="110">
        <f t="shared" si="88"/>
        <v>20565.626710454297</v>
      </c>
      <c r="AO46" s="110">
        <f t="shared" si="88"/>
        <v>18027.794198139025</v>
      </c>
      <c r="AP46" s="110">
        <f t="shared" si="88"/>
        <v>19222.452107279692</v>
      </c>
      <c r="AQ46" s="110">
        <f t="shared" si="88"/>
        <v>20565.626710454297</v>
      </c>
      <c r="AR46" s="110">
        <f t="shared" si="88"/>
        <v>4954.745484400657</v>
      </c>
      <c r="AS46" s="110">
        <f t="shared" si="88"/>
        <v>6144.1707717569789</v>
      </c>
      <c r="AT46" s="110">
        <f t="shared" si="88"/>
        <v>7859.8795840175153</v>
      </c>
      <c r="AU46" s="110">
        <f t="shared" si="88"/>
        <v>4954.745484400657</v>
      </c>
      <c r="AV46" s="110">
        <f t="shared" si="88"/>
        <v>6144.1707717569789</v>
      </c>
      <c r="AW46" s="110">
        <f t="shared" si="88"/>
        <v>7859.8795840175153</v>
      </c>
      <c r="AX46" s="110">
        <f t="shared" si="88"/>
        <v>5430.5199781061847</v>
      </c>
      <c r="AY46" s="110">
        <f t="shared" si="88"/>
        <v>6084.6962233169133</v>
      </c>
      <c r="AZ46" s="110">
        <f t="shared" si="88"/>
        <v>4006.5681444991792</v>
      </c>
      <c r="BA46" s="110">
        <f t="shared" si="88"/>
        <v>4521.0727969348663</v>
      </c>
      <c r="BB46" s="110">
        <f t="shared" si="88"/>
        <v>4904.2145593869736</v>
      </c>
      <c r="BC46" s="110">
        <f t="shared" si="88"/>
        <v>6327.3125342090862</v>
      </c>
      <c r="BD46" s="110">
        <f t="shared" si="88"/>
        <v>6874.6579091406675</v>
      </c>
      <c r="BE46" s="110">
        <f t="shared" si="88"/>
        <v>7531.4723590585663</v>
      </c>
      <c r="BF46" s="110">
        <f t="shared" si="88"/>
        <v>5123.152709359606</v>
      </c>
      <c r="BG46" s="110">
        <f t="shared" si="88"/>
        <v>5670.4980842911882</v>
      </c>
      <c r="BH46" s="110">
        <f t="shared" si="88"/>
        <v>5998.9053092501372</v>
      </c>
      <c r="BI46" s="110">
        <f t="shared" si="88"/>
        <v>5232.6217843459226</v>
      </c>
      <c r="BJ46" s="110">
        <f t="shared" si="88"/>
        <v>6108.3743842364529</v>
      </c>
      <c r="BK46" s="110">
        <f t="shared" si="88"/>
        <v>6984.1269841269841</v>
      </c>
      <c r="BL46" s="110">
        <f t="shared" si="88"/>
        <v>5779.9671592775039</v>
      </c>
      <c r="BM46" s="110">
        <f t="shared" si="88"/>
        <v>6655.7197591680351</v>
      </c>
      <c r="BN46" s="110">
        <f t="shared" si="88"/>
        <v>7531.4723590585663</v>
      </c>
      <c r="BO46" s="110">
        <f t="shared" si="88"/>
        <v>4794.745484400657</v>
      </c>
      <c r="BP46" s="110">
        <f t="shared" si="88"/>
        <v>5451.559934318555</v>
      </c>
      <c r="BQ46" s="110">
        <f t="shared" ref="BQ46:BW46" si="89">IF($F$2="Lucro Presumido",BQ41/(1-$C43-$C44-$C45),IF($F$2="Lucro Real",BQ41/(1-$D43-$D44-$D45),"0,00"))</f>
        <v>6108.3743842364529</v>
      </c>
      <c r="BR46" s="110">
        <f t="shared" si="89"/>
        <v>2933.7712096332789</v>
      </c>
      <c r="BS46" s="110">
        <f t="shared" si="89"/>
        <v>3207.4438970990695</v>
      </c>
      <c r="BT46" s="110">
        <f t="shared" si="89"/>
        <v>3508.4838533114398</v>
      </c>
      <c r="BU46" s="110">
        <f t="shared" si="89"/>
        <v>4192.6217843459226</v>
      </c>
      <c r="BV46" s="110">
        <f t="shared" si="89"/>
        <v>4592.1729611384781</v>
      </c>
      <c r="BW46" s="110">
        <f t="shared" si="89"/>
        <v>5031.6912972085383</v>
      </c>
    </row>
    <row r="47" spans="1:75" ht="17.25" customHeight="1" thickBot="1" x14ac:dyDescent="0.4">
      <c r="A47" s="139" t="s">
        <v>139</v>
      </c>
      <c r="B47" s="139"/>
      <c r="C47" s="92"/>
      <c r="D47" s="92"/>
      <c r="E47" s="111">
        <f>SUM(E46)</f>
        <v>2070.3886152162013</v>
      </c>
      <c r="F47" s="111">
        <f t="shared" ref="F47:AJ47" si="90">SUM(F46)</f>
        <v>2194.8221127531474</v>
      </c>
      <c r="G47" s="111">
        <f t="shared" si="90"/>
        <v>2320.1751505199782</v>
      </c>
      <c r="H47" s="111">
        <f t="shared" si="90"/>
        <v>3569.0640394088673</v>
      </c>
      <c r="I47" s="111">
        <f t="shared" si="90"/>
        <v>3693.169129720854</v>
      </c>
      <c r="J47" s="111">
        <f t="shared" si="90"/>
        <v>3818.8505747126437</v>
      </c>
      <c r="K47" s="111">
        <f t="shared" si="90"/>
        <v>4794.745484400657</v>
      </c>
      <c r="L47" s="111">
        <f t="shared" si="90"/>
        <v>7093.5960591133007</v>
      </c>
      <c r="M47" s="111">
        <f t="shared" si="90"/>
        <v>9392.4466338259444</v>
      </c>
      <c r="N47" s="111">
        <f t="shared" si="90"/>
        <v>5692.1948549534754</v>
      </c>
      <c r="O47" s="111">
        <f t="shared" si="90"/>
        <v>6379.0804597701153</v>
      </c>
      <c r="P47" s="111">
        <f t="shared" si="90"/>
        <v>8243.0213464696226</v>
      </c>
      <c r="Q47" s="111">
        <f t="shared" si="90"/>
        <v>8243.0213464696226</v>
      </c>
      <c r="R47" s="111">
        <f t="shared" si="90"/>
        <v>9967.1592775041045</v>
      </c>
      <c r="S47" s="111">
        <f t="shared" si="90"/>
        <v>11116.584564860426</v>
      </c>
      <c r="T47" s="111">
        <f t="shared" si="90"/>
        <v>5192.6327312534213</v>
      </c>
      <c r="U47" s="111">
        <f t="shared" si="90"/>
        <v>6441.5325670498087</v>
      </c>
      <c r="V47" s="111">
        <f t="shared" si="90"/>
        <v>8243.0213464696226</v>
      </c>
      <c r="W47" s="111">
        <f t="shared" si="90"/>
        <v>12785.987958401753</v>
      </c>
      <c r="X47" s="111">
        <f t="shared" si="90"/>
        <v>14402.933771209633</v>
      </c>
      <c r="Y47" s="111">
        <f t="shared" si="90"/>
        <v>15522.714833059661</v>
      </c>
      <c r="Z47" s="111">
        <f t="shared" si="90"/>
        <v>6174.0558292282431</v>
      </c>
      <c r="AA47" s="111">
        <f t="shared" si="90"/>
        <v>8995.9934318555006</v>
      </c>
      <c r="AB47" s="111">
        <f t="shared" si="90"/>
        <v>12246.655719759168</v>
      </c>
      <c r="AC47" s="111">
        <f t="shared" si="90"/>
        <v>6996.4969896004386</v>
      </c>
      <c r="AD47" s="111">
        <f t="shared" si="90"/>
        <v>10055.654077723044</v>
      </c>
      <c r="AE47" s="111">
        <f t="shared" si="90"/>
        <v>13005.670498084291</v>
      </c>
      <c r="AF47" s="111">
        <f t="shared" si="90"/>
        <v>7842.3426382047073</v>
      </c>
      <c r="AG47" s="111">
        <f t="shared" si="90"/>
        <v>11093.76026272578</v>
      </c>
      <c r="AH47" s="111">
        <f t="shared" si="90"/>
        <v>13909.666119321291</v>
      </c>
      <c r="AI47" s="111">
        <f t="shared" si="90"/>
        <v>15062.846195949644</v>
      </c>
      <c r="AJ47" s="111">
        <f t="shared" si="90"/>
        <v>16058.861521620143</v>
      </c>
      <c r="AK47" s="111">
        <f t="shared" ref="AK47:BP47" si="91">SUM(AK46)</f>
        <v>17178.708264915163</v>
      </c>
      <c r="AL47" s="111">
        <f t="shared" si="91"/>
        <v>18027.794198139025</v>
      </c>
      <c r="AM47" s="111">
        <f t="shared" si="91"/>
        <v>19222.452107279692</v>
      </c>
      <c r="AN47" s="111">
        <f t="shared" si="91"/>
        <v>20565.626710454297</v>
      </c>
      <c r="AO47" s="111">
        <f t="shared" si="91"/>
        <v>18027.794198139025</v>
      </c>
      <c r="AP47" s="111">
        <f t="shared" si="91"/>
        <v>19222.452107279692</v>
      </c>
      <c r="AQ47" s="111">
        <f t="shared" si="91"/>
        <v>20565.626710454297</v>
      </c>
      <c r="AR47" s="111">
        <f t="shared" si="91"/>
        <v>4954.745484400657</v>
      </c>
      <c r="AS47" s="111">
        <f t="shared" si="91"/>
        <v>6144.1707717569789</v>
      </c>
      <c r="AT47" s="111">
        <f t="shared" si="91"/>
        <v>7859.8795840175153</v>
      </c>
      <c r="AU47" s="111">
        <f t="shared" si="91"/>
        <v>4954.745484400657</v>
      </c>
      <c r="AV47" s="111">
        <f t="shared" si="91"/>
        <v>6144.1707717569789</v>
      </c>
      <c r="AW47" s="111">
        <f t="shared" si="91"/>
        <v>7859.8795840175153</v>
      </c>
      <c r="AX47" s="111">
        <f t="shared" si="91"/>
        <v>5430.5199781061847</v>
      </c>
      <c r="AY47" s="111">
        <f t="shared" si="91"/>
        <v>6084.6962233169133</v>
      </c>
      <c r="AZ47" s="111">
        <f t="shared" si="91"/>
        <v>4006.5681444991792</v>
      </c>
      <c r="BA47" s="111">
        <f t="shared" si="91"/>
        <v>4521.0727969348663</v>
      </c>
      <c r="BB47" s="111">
        <f t="shared" si="91"/>
        <v>4904.2145593869736</v>
      </c>
      <c r="BC47" s="111">
        <f t="shared" si="91"/>
        <v>6327.3125342090862</v>
      </c>
      <c r="BD47" s="111">
        <f t="shared" si="91"/>
        <v>6874.6579091406675</v>
      </c>
      <c r="BE47" s="111">
        <f t="shared" si="91"/>
        <v>7531.4723590585663</v>
      </c>
      <c r="BF47" s="111">
        <f t="shared" si="91"/>
        <v>5123.152709359606</v>
      </c>
      <c r="BG47" s="111">
        <f t="shared" si="91"/>
        <v>5670.4980842911882</v>
      </c>
      <c r="BH47" s="111">
        <f t="shared" si="91"/>
        <v>5998.9053092501372</v>
      </c>
      <c r="BI47" s="111">
        <f t="shared" si="91"/>
        <v>5232.6217843459226</v>
      </c>
      <c r="BJ47" s="111">
        <f t="shared" si="91"/>
        <v>6108.3743842364529</v>
      </c>
      <c r="BK47" s="111">
        <f t="shared" si="91"/>
        <v>6984.1269841269841</v>
      </c>
      <c r="BL47" s="111">
        <f t="shared" si="91"/>
        <v>5779.9671592775039</v>
      </c>
      <c r="BM47" s="111">
        <f t="shared" si="91"/>
        <v>6655.7197591680351</v>
      </c>
      <c r="BN47" s="111">
        <f t="shared" si="91"/>
        <v>7531.4723590585663</v>
      </c>
      <c r="BO47" s="111">
        <f t="shared" si="91"/>
        <v>4794.745484400657</v>
      </c>
      <c r="BP47" s="111">
        <f t="shared" si="91"/>
        <v>5451.559934318555</v>
      </c>
      <c r="BQ47" s="111">
        <f t="shared" ref="BQ47:BS47" si="92">SUM(BQ46)</f>
        <v>6108.3743842364529</v>
      </c>
      <c r="BR47" s="111">
        <f t="shared" si="92"/>
        <v>2933.7712096332789</v>
      </c>
      <c r="BS47" s="111">
        <f t="shared" si="92"/>
        <v>3207.4438970990695</v>
      </c>
      <c r="BT47" s="111">
        <f>SUM(BT46)</f>
        <v>3508.4838533114398</v>
      </c>
      <c r="BU47" s="111">
        <f>SUM(BU46)</f>
        <v>4192.6217843459226</v>
      </c>
      <c r="BV47" s="111">
        <f>SUM(BV46)</f>
        <v>4592.1729611384781</v>
      </c>
      <c r="BW47" s="111">
        <f>SUM(BW46)</f>
        <v>5031.6912972085383</v>
      </c>
    </row>
    <row r="48" spans="1:75" ht="16" thickBot="1" x14ac:dyDescent="0.4">
      <c r="E48" s="93"/>
    </row>
    <row r="49" spans="1:75" ht="15.75" customHeight="1" thickBot="1" x14ac:dyDescent="0.4">
      <c r="A49" s="137" t="s">
        <v>370</v>
      </c>
      <c r="B49" s="138"/>
      <c r="C49" s="94"/>
      <c r="D49" s="94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</row>
    <row r="50" spans="1:75" ht="16" thickBot="1" x14ac:dyDescent="0.4">
      <c r="A50" s="134"/>
      <c r="B50" s="96" t="s">
        <v>140</v>
      </c>
      <c r="C50" s="97" t="s">
        <v>249</v>
      </c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</row>
    <row r="51" spans="1:75" ht="15.75" customHeight="1" thickBot="1" x14ac:dyDescent="0.4">
      <c r="A51" s="135"/>
      <c r="B51" s="96" t="s">
        <v>250</v>
      </c>
      <c r="C51" s="99">
        <v>0.2</v>
      </c>
      <c r="D51" s="97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</row>
    <row r="52" spans="1:75" ht="15.75" customHeight="1" thickBot="1" x14ac:dyDescent="0.4">
      <c r="A52" s="135"/>
      <c r="B52" s="96" t="s">
        <v>251</v>
      </c>
      <c r="C52" s="97" t="s">
        <v>249</v>
      </c>
      <c r="D52" s="97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</row>
    <row r="53" spans="1:75" ht="15.75" customHeight="1" thickBot="1" x14ac:dyDescent="0.4">
      <c r="A53" s="136"/>
      <c r="B53" s="96" t="s">
        <v>374</v>
      </c>
      <c r="C53" s="97" t="s">
        <v>249</v>
      </c>
      <c r="D53" s="97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</row>
  </sheetData>
  <sheetProtection sheet="1" formatCells="0" formatColumns="0" formatRows="0" insertColumns="0" insertRows="0" insertHyperlinks="0" deleteColumns="0" deleteRows="0" sort="0" autoFilter="0" pivotTables="0"/>
  <mergeCells count="43">
    <mergeCell ref="A50:A53"/>
    <mergeCell ref="A49:B49"/>
    <mergeCell ref="BL6:BN6"/>
    <mergeCell ref="BO6:BQ6"/>
    <mergeCell ref="AX6:AY6"/>
    <mergeCell ref="AZ6:BB6"/>
    <mergeCell ref="BC6:BE6"/>
    <mergeCell ref="BF6:BH6"/>
    <mergeCell ref="BI6:BK6"/>
    <mergeCell ref="A47:B47"/>
    <mergeCell ref="A35:A36"/>
    <mergeCell ref="A38:B38"/>
    <mergeCell ref="T6:V6"/>
    <mergeCell ref="W6:Y6"/>
    <mergeCell ref="A33:B33"/>
    <mergeCell ref="A43:A46"/>
    <mergeCell ref="A4:BW4"/>
    <mergeCell ref="A5:BW5"/>
    <mergeCell ref="AI6:AK6"/>
    <mergeCell ref="AF6:AH6"/>
    <mergeCell ref="AL6:AN6"/>
    <mergeCell ref="AO6:AQ6"/>
    <mergeCell ref="AR6:AT6"/>
    <mergeCell ref="AU6:AW6"/>
    <mergeCell ref="BR6:BT6"/>
    <mergeCell ref="BU6:BW6"/>
    <mergeCell ref="C6:C8"/>
    <mergeCell ref="D6:D8"/>
    <mergeCell ref="A6:B8"/>
    <mergeCell ref="A42:B42"/>
    <mergeCell ref="A34:B34"/>
    <mergeCell ref="Z6:AB6"/>
    <mergeCell ref="AC6:AE6"/>
    <mergeCell ref="Q6:S6"/>
    <mergeCell ref="E6:G6"/>
    <mergeCell ref="H6:J6"/>
    <mergeCell ref="K6:M6"/>
    <mergeCell ref="N6:P6"/>
    <mergeCell ref="A16:A27"/>
    <mergeCell ref="A13:A15"/>
    <mergeCell ref="A28:A32"/>
    <mergeCell ref="B9:D9"/>
    <mergeCell ref="B10:D10"/>
  </mergeCells>
  <phoneticPr fontId="38" type="noConversion"/>
  <dataValidations disablePrompts="1" count="1">
    <dataValidation type="list" allowBlank="1" showInputMessage="1" showErrorMessage="1" sqref="F2" xr:uid="{07A419A5-042C-49DC-A814-8BE1E9C54903}">
      <formula1>"Lucro Real,Lucro Presumido,-"</formula1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ignoredErrors>
    <ignoredError sqref="E13:BW27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395D-4B96-46B2-85B0-C470D8B20C75}">
  <dimension ref="A1:CS73"/>
  <sheetViews>
    <sheetView showGridLines="0" workbookViewId="0"/>
  </sheetViews>
  <sheetFormatPr defaultColWidth="12.26953125" defaultRowHeight="14.5" x14ac:dyDescent="0.35"/>
  <cols>
    <col min="1" max="1" width="11.453125" style="102" bestFit="1" customWidth="1"/>
    <col min="2" max="2" width="14.90625" style="102" bestFit="1" customWidth="1"/>
    <col min="3" max="3" width="48.6328125" style="174" bestFit="1" customWidth="1"/>
    <col min="4" max="4" width="15.1796875" style="175" customWidth="1"/>
    <col min="5" max="5" width="19.1796875" style="102" customWidth="1"/>
    <col min="6" max="6" width="4" style="102" customWidth="1"/>
    <col min="7" max="16384" width="12.26953125" style="102"/>
  </cols>
  <sheetData>
    <row r="1" spans="1:97" ht="24" x14ac:dyDescent="0.35">
      <c r="A1" s="155" t="s">
        <v>252</v>
      </c>
      <c r="B1" s="155" t="s">
        <v>253</v>
      </c>
      <c r="C1" s="156" t="s">
        <v>254</v>
      </c>
      <c r="D1" s="157" t="s">
        <v>368</v>
      </c>
      <c r="E1" s="157" t="s">
        <v>369</v>
      </c>
    </row>
    <row r="2" spans="1:97" x14ac:dyDescent="0.35">
      <c r="A2" s="158" t="s">
        <v>255</v>
      </c>
      <c r="B2" s="159">
        <v>6</v>
      </c>
      <c r="C2" s="158" t="s">
        <v>256</v>
      </c>
      <c r="D2" s="160">
        <f>'Cenário Único'!E47</f>
        <v>2070.3886152162013</v>
      </c>
      <c r="E2" s="161">
        <f>D2*B2</f>
        <v>12422.331691297208</v>
      </c>
      <c r="G2" s="162" t="s">
        <v>375</v>
      </c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</row>
    <row r="3" spans="1:97" x14ac:dyDescent="0.35">
      <c r="A3" s="158" t="s">
        <v>257</v>
      </c>
      <c r="B3" s="159">
        <v>2</v>
      </c>
      <c r="C3" s="158" t="s">
        <v>258</v>
      </c>
      <c r="D3" s="160">
        <f>'Cenário Único'!F47</f>
        <v>2194.8221127531474</v>
      </c>
      <c r="E3" s="161">
        <f t="shared" ref="E3:E66" si="0">D3*B3</f>
        <v>4389.6442255062948</v>
      </c>
      <c r="G3" s="164" t="s">
        <v>376</v>
      </c>
    </row>
    <row r="4" spans="1:97" x14ac:dyDescent="0.35">
      <c r="A4" s="158" t="s">
        <v>259</v>
      </c>
      <c r="B4" s="159">
        <v>3</v>
      </c>
      <c r="C4" s="158" t="s">
        <v>260</v>
      </c>
      <c r="D4" s="160">
        <f>'Cenário Único'!G47</f>
        <v>2320.1751505199782</v>
      </c>
      <c r="E4" s="161">
        <f t="shared" si="0"/>
        <v>6960.5254515599345</v>
      </c>
      <c r="G4" s="163"/>
    </row>
    <row r="5" spans="1:97" x14ac:dyDescent="0.35">
      <c r="A5" s="158" t="s">
        <v>261</v>
      </c>
      <c r="B5" s="159">
        <v>10</v>
      </c>
      <c r="C5" s="158" t="s">
        <v>262</v>
      </c>
      <c r="D5" s="160">
        <f>'Cenário Único'!H47</f>
        <v>3569.0640394088673</v>
      </c>
      <c r="E5" s="161">
        <f t="shared" si="0"/>
        <v>35690.640394088674</v>
      </c>
      <c r="G5" s="163"/>
    </row>
    <row r="6" spans="1:97" x14ac:dyDescent="0.35">
      <c r="A6" s="158" t="s">
        <v>36</v>
      </c>
      <c r="B6" s="165">
        <v>1</v>
      </c>
      <c r="C6" s="158" t="s">
        <v>263</v>
      </c>
      <c r="D6" s="160">
        <f>'Cenário Único'!I47</f>
        <v>3693.169129720854</v>
      </c>
      <c r="E6" s="161">
        <f t="shared" si="0"/>
        <v>3693.169129720854</v>
      </c>
      <c r="G6" s="163"/>
    </row>
    <row r="7" spans="1:97" x14ac:dyDescent="0.35">
      <c r="A7" s="158" t="s">
        <v>37</v>
      </c>
      <c r="B7" s="159">
        <v>9</v>
      </c>
      <c r="C7" s="158" t="s">
        <v>264</v>
      </c>
      <c r="D7" s="160">
        <f>'Cenário Único'!J47</f>
        <v>3818.8505747126437</v>
      </c>
      <c r="E7" s="161">
        <f t="shared" si="0"/>
        <v>34369.655172413797</v>
      </c>
      <c r="G7" s="163"/>
    </row>
    <row r="8" spans="1:97" x14ac:dyDescent="0.35">
      <c r="A8" s="158" t="s">
        <v>38</v>
      </c>
      <c r="B8" s="165">
        <v>1</v>
      </c>
      <c r="C8" s="158" t="s">
        <v>265</v>
      </c>
      <c r="D8" s="160">
        <f>'Cenário Único'!K47</f>
        <v>4794.745484400657</v>
      </c>
      <c r="E8" s="161">
        <f t="shared" si="0"/>
        <v>4794.745484400657</v>
      </c>
      <c r="G8" s="163"/>
    </row>
    <row r="9" spans="1:97" x14ac:dyDescent="0.35">
      <c r="A9" s="158" t="s">
        <v>39</v>
      </c>
      <c r="B9" s="165">
        <v>1</v>
      </c>
      <c r="C9" s="158" t="s">
        <v>266</v>
      </c>
      <c r="D9" s="160">
        <f>'Cenário Único'!L47</f>
        <v>7093.5960591133007</v>
      </c>
      <c r="E9" s="161">
        <f t="shared" si="0"/>
        <v>7093.5960591133007</v>
      </c>
      <c r="G9" s="163"/>
    </row>
    <row r="10" spans="1:97" x14ac:dyDescent="0.35">
      <c r="A10" s="158" t="s">
        <v>40</v>
      </c>
      <c r="B10" s="165">
        <v>1</v>
      </c>
      <c r="C10" s="158" t="s">
        <v>267</v>
      </c>
      <c r="D10" s="160">
        <f>'Cenário Único'!M47</f>
        <v>9392.4466338259444</v>
      </c>
      <c r="E10" s="161">
        <f t="shared" si="0"/>
        <v>9392.4466338259444</v>
      </c>
      <c r="G10" s="163"/>
    </row>
    <row r="11" spans="1:97" x14ac:dyDescent="0.35">
      <c r="A11" s="166" t="s">
        <v>268</v>
      </c>
      <c r="B11" s="167">
        <v>27</v>
      </c>
      <c r="C11" s="158" t="s">
        <v>269</v>
      </c>
      <c r="D11" s="160">
        <f>'Cenário Único'!N47</f>
        <v>5692.1948549534754</v>
      </c>
      <c r="E11" s="161">
        <f t="shared" si="0"/>
        <v>153689.26108374383</v>
      </c>
      <c r="G11" s="163"/>
    </row>
    <row r="12" spans="1:97" x14ac:dyDescent="0.35">
      <c r="A12" s="166" t="s">
        <v>270</v>
      </c>
      <c r="B12" s="167">
        <v>2</v>
      </c>
      <c r="C12" s="166" t="s">
        <v>271</v>
      </c>
      <c r="D12" s="160">
        <f>'Cenário Único'!O47</f>
        <v>6379.0804597701153</v>
      </c>
      <c r="E12" s="161">
        <f t="shared" si="0"/>
        <v>12758.160919540231</v>
      </c>
      <c r="G12" s="163"/>
    </row>
    <row r="13" spans="1:97" x14ac:dyDescent="0.35">
      <c r="A13" s="166" t="s">
        <v>272</v>
      </c>
      <c r="B13" s="167">
        <v>6</v>
      </c>
      <c r="C13" s="166" t="s">
        <v>273</v>
      </c>
      <c r="D13" s="160">
        <f>'Cenário Único'!P47</f>
        <v>8243.0213464696226</v>
      </c>
      <c r="E13" s="161">
        <f t="shared" si="0"/>
        <v>49458.128078817739</v>
      </c>
      <c r="G13" s="163"/>
    </row>
    <row r="14" spans="1:97" x14ac:dyDescent="0.35">
      <c r="A14" s="166" t="s">
        <v>274</v>
      </c>
      <c r="B14" s="167">
        <v>6</v>
      </c>
      <c r="C14" s="166" t="s">
        <v>275</v>
      </c>
      <c r="D14" s="160">
        <f>'Cenário Único'!Q47</f>
        <v>8243.0213464696226</v>
      </c>
      <c r="E14" s="161">
        <f t="shared" si="0"/>
        <v>49458.128078817739</v>
      </c>
      <c r="G14" s="163"/>
    </row>
    <row r="15" spans="1:97" x14ac:dyDescent="0.35">
      <c r="A15" s="166" t="s">
        <v>276</v>
      </c>
      <c r="B15" s="165">
        <v>1</v>
      </c>
      <c r="C15" s="166" t="s">
        <v>277</v>
      </c>
      <c r="D15" s="160">
        <f>'Cenário Único'!R47</f>
        <v>9967.1592775041045</v>
      </c>
      <c r="E15" s="161">
        <f t="shared" si="0"/>
        <v>9967.1592775041045</v>
      </c>
      <c r="G15" s="163"/>
    </row>
    <row r="16" spans="1:97" x14ac:dyDescent="0.35">
      <c r="A16" s="166" t="s">
        <v>278</v>
      </c>
      <c r="B16" s="167">
        <v>1</v>
      </c>
      <c r="C16" s="166" t="s">
        <v>279</v>
      </c>
      <c r="D16" s="160">
        <f>'Cenário Único'!S47</f>
        <v>11116.584564860426</v>
      </c>
      <c r="E16" s="161">
        <f t="shared" si="0"/>
        <v>11116.584564860426</v>
      </c>
      <c r="G16" s="163"/>
    </row>
    <row r="17" spans="1:7" x14ac:dyDescent="0.35">
      <c r="A17" s="166" t="s">
        <v>280</v>
      </c>
      <c r="B17" s="165">
        <v>1</v>
      </c>
      <c r="C17" s="166" t="s">
        <v>281</v>
      </c>
      <c r="D17" s="160">
        <f>'Cenário Único'!T47</f>
        <v>5192.6327312534213</v>
      </c>
      <c r="E17" s="161">
        <f t="shared" si="0"/>
        <v>5192.6327312534213</v>
      </c>
      <c r="G17" s="163"/>
    </row>
    <row r="18" spans="1:7" x14ac:dyDescent="0.35">
      <c r="A18" s="166" t="s">
        <v>282</v>
      </c>
      <c r="B18" s="167">
        <v>5</v>
      </c>
      <c r="C18" s="158" t="s">
        <v>283</v>
      </c>
      <c r="D18" s="160">
        <f>'Cenário Único'!U47</f>
        <v>6441.5325670498087</v>
      </c>
      <c r="E18" s="161">
        <f t="shared" si="0"/>
        <v>32207.662835249044</v>
      </c>
      <c r="G18" s="163"/>
    </row>
    <row r="19" spans="1:7" x14ac:dyDescent="0.35">
      <c r="A19" s="166" t="s">
        <v>284</v>
      </c>
      <c r="B19" s="167">
        <v>2</v>
      </c>
      <c r="C19" s="158" t="s">
        <v>285</v>
      </c>
      <c r="D19" s="160">
        <f>'Cenário Único'!V47</f>
        <v>8243.0213464696226</v>
      </c>
      <c r="E19" s="161">
        <f t="shared" si="0"/>
        <v>16486.042692939245</v>
      </c>
      <c r="G19" s="163"/>
    </row>
    <row r="20" spans="1:7" x14ac:dyDescent="0.35">
      <c r="A20" s="166" t="s">
        <v>286</v>
      </c>
      <c r="B20" s="165">
        <v>1</v>
      </c>
      <c r="C20" s="158" t="s">
        <v>287</v>
      </c>
      <c r="D20" s="160">
        <f>'Cenário Único'!W47</f>
        <v>12785.987958401753</v>
      </c>
      <c r="E20" s="161">
        <f t="shared" si="0"/>
        <v>12785.987958401753</v>
      </c>
      <c r="G20" s="163"/>
    </row>
    <row r="21" spans="1:7" x14ac:dyDescent="0.35">
      <c r="A21" s="158" t="s">
        <v>288</v>
      </c>
      <c r="B21" s="165">
        <v>1</v>
      </c>
      <c r="C21" s="158" t="s">
        <v>289</v>
      </c>
      <c r="D21" s="160">
        <f>'Cenário Único'!X47</f>
        <v>14402.933771209633</v>
      </c>
      <c r="E21" s="161">
        <f t="shared" si="0"/>
        <v>14402.933771209633</v>
      </c>
      <c r="G21" s="163"/>
    </row>
    <row r="22" spans="1:7" x14ac:dyDescent="0.35">
      <c r="A22" s="158" t="s">
        <v>290</v>
      </c>
      <c r="B22" s="165">
        <v>1</v>
      </c>
      <c r="C22" s="158" t="s">
        <v>291</v>
      </c>
      <c r="D22" s="160">
        <f>'Cenário Único'!Y47</f>
        <v>15522.714833059661</v>
      </c>
      <c r="E22" s="161">
        <f t="shared" si="0"/>
        <v>15522.714833059661</v>
      </c>
      <c r="G22" s="163"/>
    </row>
    <row r="23" spans="1:7" x14ac:dyDescent="0.35">
      <c r="A23" s="158" t="s">
        <v>292</v>
      </c>
      <c r="B23" s="165">
        <v>1</v>
      </c>
      <c r="C23" s="158" t="s">
        <v>293</v>
      </c>
      <c r="D23" s="160">
        <f>'Cenário Único'!Z47</f>
        <v>6174.0558292282431</v>
      </c>
      <c r="E23" s="161">
        <f t="shared" si="0"/>
        <v>6174.0558292282431</v>
      </c>
      <c r="G23" s="163"/>
    </row>
    <row r="24" spans="1:7" x14ac:dyDescent="0.35">
      <c r="A24" s="158" t="s">
        <v>294</v>
      </c>
      <c r="B24" s="165">
        <v>1</v>
      </c>
      <c r="C24" s="158" t="s">
        <v>295</v>
      </c>
      <c r="D24" s="160">
        <f>'Cenário Único'!AA47</f>
        <v>8995.9934318555006</v>
      </c>
      <c r="E24" s="161">
        <f t="shared" si="0"/>
        <v>8995.9934318555006</v>
      </c>
      <c r="G24" s="163"/>
    </row>
    <row r="25" spans="1:7" x14ac:dyDescent="0.35">
      <c r="A25" s="158" t="s">
        <v>296</v>
      </c>
      <c r="B25" s="165">
        <v>1</v>
      </c>
      <c r="C25" s="158" t="s">
        <v>297</v>
      </c>
      <c r="D25" s="160">
        <f>'Cenário Único'!AB47</f>
        <v>12246.655719759168</v>
      </c>
      <c r="E25" s="161">
        <f t="shared" si="0"/>
        <v>12246.655719759168</v>
      </c>
      <c r="G25" s="163"/>
    </row>
    <row r="26" spans="1:7" x14ac:dyDescent="0.35">
      <c r="A26" s="158" t="s">
        <v>298</v>
      </c>
      <c r="B26" s="165">
        <v>1</v>
      </c>
      <c r="C26" s="158" t="s">
        <v>299</v>
      </c>
      <c r="D26" s="160">
        <f>'Cenário Único'!AC47</f>
        <v>6996.4969896004386</v>
      </c>
      <c r="E26" s="161">
        <f t="shared" si="0"/>
        <v>6996.4969896004386</v>
      </c>
      <c r="G26" s="163"/>
    </row>
    <row r="27" spans="1:7" x14ac:dyDescent="0.35">
      <c r="A27" s="158" t="s">
        <v>300</v>
      </c>
      <c r="B27" s="165">
        <v>1</v>
      </c>
      <c r="C27" s="158" t="s">
        <v>301</v>
      </c>
      <c r="D27" s="160">
        <f>'Cenário Único'!AD47</f>
        <v>10055.654077723044</v>
      </c>
      <c r="E27" s="161">
        <f t="shared" si="0"/>
        <v>10055.654077723044</v>
      </c>
      <c r="G27" s="163"/>
    </row>
    <row r="28" spans="1:7" x14ac:dyDescent="0.35">
      <c r="A28" s="158" t="s">
        <v>302</v>
      </c>
      <c r="B28" s="165">
        <v>1</v>
      </c>
      <c r="C28" s="158" t="s">
        <v>303</v>
      </c>
      <c r="D28" s="160">
        <f>'Cenário Único'!AE47</f>
        <v>13005.670498084291</v>
      </c>
      <c r="E28" s="161">
        <f t="shared" si="0"/>
        <v>13005.670498084291</v>
      </c>
      <c r="G28" s="163"/>
    </row>
    <row r="29" spans="1:7" x14ac:dyDescent="0.35">
      <c r="A29" s="158" t="s">
        <v>304</v>
      </c>
      <c r="B29" s="165">
        <v>1</v>
      </c>
      <c r="C29" s="158" t="s">
        <v>305</v>
      </c>
      <c r="D29" s="160">
        <f>'Cenário Único'!AF47</f>
        <v>7842.3426382047073</v>
      </c>
      <c r="E29" s="161">
        <f t="shared" si="0"/>
        <v>7842.3426382047073</v>
      </c>
      <c r="G29" s="163"/>
    </row>
    <row r="30" spans="1:7" x14ac:dyDescent="0.35">
      <c r="A30" s="158" t="s">
        <v>306</v>
      </c>
      <c r="B30" s="165">
        <v>1</v>
      </c>
      <c r="C30" s="158" t="s">
        <v>307</v>
      </c>
      <c r="D30" s="160">
        <f>'Cenário Único'!AG47</f>
        <v>11093.76026272578</v>
      </c>
      <c r="E30" s="161">
        <f t="shared" si="0"/>
        <v>11093.76026272578</v>
      </c>
      <c r="G30" s="163"/>
    </row>
    <row r="31" spans="1:7" x14ac:dyDescent="0.35">
      <c r="A31" s="158" t="s">
        <v>308</v>
      </c>
      <c r="B31" s="165">
        <v>1</v>
      </c>
      <c r="C31" s="158" t="s">
        <v>309</v>
      </c>
      <c r="D31" s="160">
        <f>'Cenário Único'!AH47</f>
        <v>13909.666119321291</v>
      </c>
      <c r="E31" s="161">
        <f t="shared" si="0"/>
        <v>13909.666119321291</v>
      </c>
      <c r="G31" s="163"/>
    </row>
    <row r="32" spans="1:7" x14ac:dyDescent="0.35">
      <c r="A32" s="158" t="s">
        <v>310</v>
      </c>
      <c r="B32" s="165">
        <v>1</v>
      </c>
      <c r="C32" s="158" t="s">
        <v>311</v>
      </c>
      <c r="D32" s="160">
        <f>'Cenário Único'!AI47</f>
        <v>15062.846195949644</v>
      </c>
      <c r="E32" s="161">
        <f t="shared" si="0"/>
        <v>15062.846195949644</v>
      </c>
      <c r="G32" s="163"/>
    </row>
    <row r="33" spans="1:7" x14ac:dyDescent="0.35">
      <c r="A33" s="158" t="s">
        <v>312</v>
      </c>
      <c r="B33" s="165">
        <v>1</v>
      </c>
      <c r="C33" s="158" t="s">
        <v>313</v>
      </c>
      <c r="D33" s="160">
        <f>'Cenário Único'!AJ47</f>
        <v>16058.861521620143</v>
      </c>
      <c r="E33" s="161">
        <f t="shared" si="0"/>
        <v>16058.861521620143</v>
      </c>
      <c r="G33" s="163"/>
    </row>
    <row r="34" spans="1:7" x14ac:dyDescent="0.35">
      <c r="A34" s="158" t="s">
        <v>314</v>
      </c>
      <c r="B34" s="165">
        <v>1</v>
      </c>
      <c r="C34" s="158" t="s">
        <v>315</v>
      </c>
      <c r="D34" s="160">
        <f>'Cenário Único'!AK47</f>
        <v>17178.708264915163</v>
      </c>
      <c r="E34" s="161">
        <f t="shared" si="0"/>
        <v>17178.708264915163</v>
      </c>
      <c r="G34" s="163"/>
    </row>
    <row r="35" spans="1:7" x14ac:dyDescent="0.35">
      <c r="A35" s="158" t="s">
        <v>316</v>
      </c>
      <c r="B35" s="165">
        <v>1</v>
      </c>
      <c r="C35" s="166" t="s">
        <v>317</v>
      </c>
      <c r="D35" s="160">
        <f>'Cenário Único'!AL47</f>
        <v>18027.794198139025</v>
      </c>
      <c r="E35" s="161">
        <f t="shared" si="0"/>
        <v>18027.794198139025</v>
      </c>
      <c r="G35" s="163"/>
    </row>
    <row r="36" spans="1:7" x14ac:dyDescent="0.35">
      <c r="A36" s="158" t="s">
        <v>318</v>
      </c>
      <c r="B36" s="165">
        <v>1</v>
      </c>
      <c r="C36" s="166" t="s">
        <v>319</v>
      </c>
      <c r="D36" s="160">
        <f>'Cenário Único'!AM47</f>
        <v>19222.452107279692</v>
      </c>
      <c r="E36" s="161">
        <f t="shared" si="0"/>
        <v>19222.452107279692</v>
      </c>
      <c r="G36" s="163"/>
    </row>
    <row r="37" spans="1:7" x14ac:dyDescent="0.35">
      <c r="A37" s="158" t="s">
        <v>320</v>
      </c>
      <c r="B37" s="165">
        <v>1</v>
      </c>
      <c r="C37" s="166" t="s">
        <v>321</v>
      </c>
      <c r="D37" s="160">
        <f>'Cenário Único'!AN47</f>
        <v>20565.626710454297</v>
      </c>
      <c r="E37" s="161">
        <f t="shared" si="0"/>
        <v>20565.626710454297</v>
      </c>
      <c r="G37" s="163"/>
    </row>
    <row r="38" spans="1:7" x14ac:dyDescent="0.35">
      <c r="A38" s="158" t="s">
        <v>322</v>
      </c>
      <c r="B38" s="165">
        <v>1</v>
      </c>
      <c r="C38" s="166" t="s">
        <v>323</v>
      </c>
      <c r="D38" s="160">
        <f>'Cenário Único'!AO47</f>
        <v>18027.794198139025</v>
      </c>
      <c r="E38" s="161">
        <f t="shared" si="0"/>
        <v>18027.794198139025</v>
      </c>
      <c r="G38" s="163"/>
    </row>
    <row r="39" spans="1:7" x14ac:dyDescent="0.35">
      <c r="A39" s="158" t="s">
        <v>324</v>
      </c>
      <c r="B39" s="165">
        <v>1</v>
      </c>
      <c r="C39" s="166" t="s">
        <v>325</v>
      </c>
      <c r="D39" s="160">
        <f>'Cenário Único'!AP47</f>
        <v>19222.452107279692</v>
      </c>
      <c r="E39" s="161">
        <f t="shared" si="0"/>
        <v>19222.452107279692</v>
      </c>
      <c r="G39" s="163"/>
    </row>
    <row r="40" spans="1:7" x14ac:dyDescent="0.35">
      <c r="A40" s="158" t="s">
        <v>326</v>
      </c>
      <c r="B40" s="165">
        <v>1</v>
      </c>
      <c r="C40" s="166" t="s">
        <v>327</v>
      </c>
      <c r="D40" s="160">
        <f>'Cenário Único'!AQ47</f>
        <v>20565.626710454297</v>
      </c>
      <c r="E40" s="161">
        <f t="shared" si="0"/>
        <v>20565.626710454297</v>
      </c>
      <c r="G40" s="163"/>
    </row>
    <row r="41" spans="1:7" x14ac:dyDescent="0.35">
      <c r="A41" s="158" t="s">
        <v>328</v>
      </c>
      <c r="B41" s="165">
        <v>1</v>
      </c>
      <c r="C41" s="166" t="s">
        <v>329</v>
      </c>
      <c r="D41" s="160">
        <f>'Cenário Único'!AR47</f>
        <v>4954.745484400657</v>
      </c>
      <c r="E41" s="161">
        <f t="shared" si="0"/>
        <v>4954.745484400657</v>
      </c>
      <c r="G41" s="163"/>
    </row>
    <row r="42" spans="1:7" x14ac:dyDescent="0.35">
      <c r="A42" s="158" t="s">
        <v>330</v>
      </c>
      <c r="B42" s="165">
        <v>1</v>
      </c>
      <c r="C42" s="166" t="s">
        <v>331</v>
      </c>
      <c r="D42" s="160">
        <f>'Cenário Único'!AS47</f>
        <v>6144.1707717569789</v>
      </c>
      <c r="E42" s="161">
        <f t="shared" si="0"/>
        <v>6144.1707717569789</v>
      </c>
      <c r="G42" s="163"/>
    </row>
    <row r="43" spans="1:7" x14ac:dyDescent="0.35">
      <c r="A43" s="158" t="s">
        <v>332</v>
      </c>
      <c r="B43" s="165">
        <v>1</v>
      </c>
      <c r="C43" s="158" t="s">
        <v>333</v>
      </c>
      <c r="D43" s="160">
        <f>'Cenário Único'!AT47</f>
        <v>7859.8795840175153</v>
      </c>
      <c r="E43" s="161">
        <f t="shared" si="0"/>
        <v>7859.8795840175153</v>
      </c>
      <c r="G43" s="163"/>
    </row>
    <row r="44" spans="1:7" x14ac:dyDescent="0.35">
      <c r="A44" s="158" t="s">
        <v>334</v>
      </c>
      <c r="B44" s="165">
        <v>1</v>
      </c>
      <c r="C44" s="158" t="s">
        <v>335</v>
      </c>
      <c r="D44" s="160">
        <f>'Cenário Único'!AU47</f>
        <v>4954.745484400657</v>
      </c>
      <c r="E44" s="161">
        <f t="shared" si="0"/>
        <v>4954.745484400657</v>
      </c>
      <c r="G44" s="163"/>
    </row>
    <row r="45" spans="1:7" x14ac:dyDescent="0.35">
      <c r="A45" s="158" t="s">
        <v>336</v>
      </c>
      <c r="B45" s="165">
        <v>1</v>
      </c>
      <c r="C45" s="158" t="s">
        <v>337</v>
      </c>
      <c r="D45" s="160">
        <f>'Cenário Único'!AV47</f>
        <v>6144.1707717569789</v>
      </c>
      <c r="E45" s="161">
        <f t="shared" si="0"/>
        <v>6144.1707717569789</v>
      </c>
      <c r="G45" s="163"/>
    </row>
    <row r="46" spans="1:7" x14ac:dyDescent="0.35">
      <c r="A46" s="158" t="s">
        <v>338</v>
      </c>
      <c r="B46" s="165">
        <v>1</v>
      </c>
      <c r="C46" s="158" t="s">
        <v>339</v>
      </c>
      <c r="D46" s="160">
        <f>'Cenário Único'!AW47</f>
        <v>7859.8795840175153</v>
      </c>
      <c r="E46" s="161">
        <f t="shared" si="0"/>
        <v>7859.8795840175153</v>
      </c>
      <c r="G46" s="163"/>
    </row>
    <row r="47" spans="1:7" x14ac:dyDescent="0.35">
      <c r="A47" s="158" t="s">
        <v>340</v>
      </c>
      <c r="B47" s="165">
        <v>1</v>
      </c>
      <c r="C47" s="158" t="s">
        <v>341</v>
      </c>
      <c r="D47" s="160">
        <f>'Cenário Único'!AX47</f>
        <v>5430.5199781061847</v>
      </c>
      <c r="E47" s="161">
        <f t="shared" si="0"/>
        <v>5430.5199781061847</v>
      </c>
      <c r="G47" s="163"/>
    </row>
    <row r="48" spans="1:7" x14ac:dyDescent="0.35">
      <c r="A48" s="158" t="s">
        <v>342</v>
      </c>
      <c r="B48" s="165">
        <v>1</v>
      </c>
      <c r="C48" s="158" t="s">
        <v>343</v>
      </c>
      <c r="D48" s="160">
        <f>'Cenário Único'!AY47</f>
        <v>6084.6962233169133</v>
      </c>
      <c r="E48" s="161">
        <f t="shared" si="0"/>
        <v>6084.6962233169133</v>
      </c>
      <c r="G48" s="163"/>
    </row>
    <row r="49" spans="1:7" x14ac:dyDescent="0.35">
      <c r="A49" s="158" t="s">
        <v>79</v>
      </c>
      <c r="B49" s="159">
        <v>2</v>
      </c>
      <c r="C49" s="158" t="s">
        <v>344</v>
      </c>
      <c r="D49" s="160">
        <f>'Cenário Único'!AZ47</f>
        <v>4006.5681444991792</v>
      </c>
      <c r="E49" s="161">
        <f t="shared" si="0"/>
        <v>8013.1362889983584</v>
      </c>
      <c r="G49" s="163"/>
    </row>
    <row r="50" spans="1:7" x14ac:dyDescent="0.35">
      <c r="A50" s="158" t="s">
        <v>80</v>
      </c>
      <c r="B50" s="159">
        <v>9</v>
      </c>
      <c r="C50" s="158" t="s">
        <v>345</v>
      </c>
      <c r="D50" s="160">
        <f>'Cenário Único'!BA47</f>
        <v>4521.0727969348663</v>
      </c>
      <c r="E50" s="161">
        <f t="shared" si="0"/>
        <v>40689.655172413797</v>
      </c>
      <c r="G50" s="163"/>
    </row>
    <row r="51" spans="1:7" x14ac:dyDescent="0.35">
      <c r="A51" s="158" t="s">
        <v>81</v>
      </c>
      <c r="B51" s="165">
        <v>1</v>
      </c>
      <c r="C51" s="158" t="s">
        <v>346</v>
      </c>
      <c r="D51" s="160">
        <f>'Cenário Único'!BB47</f>
        <v>4904.2145593869736</v>
      </c>
      <c r="E51" s="161">
        <f t="shared" si="0"/>
        <v>4904.2145593869736</v>
      </c>
      <c r="G51" s="163"/>
    </row>
    <row r="52" spans="1:7" x14ac:dyDescent="0.35">
      <c r="A52" s="158" t="s">
        <v>82</v>
      </c>
      <c r="B52" s="165">
        <v>1</v>
      </c>
      <c r="C52" s="158" t="s">
        <v>347</v>
      </c>
      <c r="D52" s="160">
        <f>'Cenário Único'!BC47</f>
        <v>6327.3125342090862</v>
      </c>
      <c r="E52" s="161">
        <f t="shared" si="0"/>
        <v>6327.3125342090862</v>
      </c>
      <c r="G52" s="163"/>
    </row>
    <row r="53" spans="1:7" x14ac:dyDescent="0.35">
      <c r="A53" s="158" t="s">
        <v>83</v>
      </c>
      <c r="B53" s="165">
        <v>1</v>
      </c>
      <c r="C53" s="158" t="s">
        <v>348</v>
      </c>
      <c r="D53" s="160">
        <f>'Cenário Único'!BD47</f>
        <v>6874.6579091406675</v>
      </c>
      <c r="E53" s="161">
        <f t="shared" si="0"/>
        <v>6874.6579091406675</v>
      </c>
      <c r="G53" s="163"/>
    </row>
    <row r="54" spans="1:7" x14ac:dyDescent="0.35">
      <c r="A54" s="158" t="s">
        <v>84</v>
      </c>
      <c r="B54" s="165">
        <v>1</v>
      </c>
      <c r="C54" s="158" t="s">
        <v>349</v>
      </c>
      <c r="D54" s="160">
        <f>'Cenário Único'!BE47</f>
        <v>7531.4723590585663</v>
      </c>
      <c r="E54" s="161">
        <f t="shared" si="0"/>
        <v>7531.4723590585663</v>
      </c>
      <c r="G54" s="163"/>
    </row>
    <row r="55" spans="1:7" x14ac:dyDescent="0.35">
      <c r="A55" s="158" t="s">
        <v>85</v>
      </c>
      <c r="B55" s="165">
        <v>1</v>
      </c>
      <c r="C55" s="158" t="s">
        <v>350</v>
      </c>
      <c r="D55" s="160">
        <f>'Cenário Único'!BF47</f>
        <v>5123.152709359606</v>
      </c>
      <c r="E55" s="161">
        <f t="shared" si="0"/>
        <v>5123.152709359606</v>
      </c>
      <c r="G55" s="163"/>
    </row>
    <row r="56" spans="1:7" x14ac:dyDescent="0.35">
      <c r="A56" s="158" t="s">
        <v>86</v>
      </c>
      <c r="B56" s="159">
        <v>1</v>
      </c>
      <c r="C56" s="158" t="s">
        <v>351</v>
      </c>
      <c r="D56" s="160">
        <f>'Cenário Único'!BG47</f>
        <v>5670.4980842911882</v>
      </c>
      <c r="E56" s="161">
        <f t="shared" si="0"/>
        <v>5670.4980842911882</v>
      </c>
      <c r="G56" s="163"/>
    </row>
    <row r="57" spans="1:7" x14ac:dyDescent="0.35">
      <c r="A57" s="158" t="s">
        <v>87</v>
      </c>
      <c r="B57" s="165">
        <v>1</v>
      </c>
      <c r="C57" s="158" t="s">
        <v>352</v>
      </c>
      <c r="D57" s="160">
        <f>'Cenário Único'!BH47</f>
        <v>5998.9053092501372</v>
      </c>
      <c r="E57" s="161">
        <f t="shared" si="0"/>
        <v>5998.9053092501372</v>
      </c>
      <c r="G57" s="163"/>
    </row>
    <row r="58" spans="1:7" x14ac:dyDescent="0.35">
      <c r="A58" s="158" t="s">
        <v>88</v>
      </c>
      <c r="B58" s="165">
        <v>1</v>
      </c>
      <c r="C58" s="158" t="s">
        <v>353</v>
      </c>
      <c r="D58" s="160">
        <f>'Cenário Único'!BI47</f>
        <v>5232.6217843459226</v>
      </c>
      <c r="E58" s="161">
        <f t="shared" si="0"/>
        <v>5232.6217843459226</v>
      </c>
      <c r="G58" s="163"/>
    </row>
    <row r="59" spans="1:7" x14ac:dyDescent="0.35">
      <c r="A59" s="158" t="s">
        <v>89</v>
      </c>
      <c r="B59" s="165">
        <v>1</v>
      </c>
      <c r="C59" s="158" t="s">
        <v>354</v>
      </c>
      <c r="D59" s="160">
        <f>'Cenário Único'!BJ47</f>
        <v>6108.3743842364529</v>
      </c>
      <c r="E59" s="161">
        <f t="shared" si="0"/>
        <v>6108.3743842364529</v>
      </c>
      <c r="G59" s="163"/>
    </row>
    <row r="60" spans="1:7" x14ac:dyDescent="0.35">
      <c r="A60" s="158" t="s">
        <v>90</v>
      </c>
      <c r="B60" s="165">
        <v>1</v>
      </c>
      <c r="C60" s="158" t="s">
        <v>355</v>
      </c>
      <c r="D60" s="160">
        <f>'Cenário Único'!BK47</f>
        <v>6984.1269841269841</v>
      </c>
      <c r="E60" s="161">
        <f t="shared" si="0"/>
        <v>6984.1269841269841</v>
      </c>
      <c r="G60" s="163"/>
    </row>
    <row r="61" spans="1:7" x14ac:dyDescent="0.35">
      <c r="A61" s="158" t="s">
        <v>243</v>
      </c>
      <c r="B61" s="159">
        <v>1</v>
      </c>
      <c r="C61" s="158" t="s">
        <v>356</v>
      </c>
      <c r="D61" s="160">
        <f>'Cenário Único'!BL47</f>
        <v>5779.9671592775039</v>
      </c>
      <c r="E61" s="161">
        <f t="shared" si="0"/>
        <v>5779.9671592775039</v>
      </c>
      <c r="G61" s="163"/>
    </row>
    <row r="62" spans="1:7" x14ac:dyDescent="0.35">
      <c r="A62" s="158" t="s">
        <v>91</v>
      </c>
      <c r="B62" s="165">
        <v>1</v>
      </c>
      <c r="C62" s="158" t="s">
        <v>357</v>
      </c>
      <c r="D62" s="160">
        <f>'Cenário Único'!BM47</f>
        <v>6655.7197591680351</v>
      </c>
      <c r="E62" s="161">
        <f t="shared" si="0"/>
        <v>6655.7197591680351</v>
      </c>
      <c r="G62" s="163"/>
    </row>
    <row r="63" spans="1:7" x14ac:dyDescent="0.35">
      <c r="A63" s="158" t="s">
        <v>92</v>
      </c>
      <c r="B63" s="165">
        <v>1</v>
      </c>
      <c r="C63" s="158" t="s">
        <v>358</v>
      </c>
      <c r="D63" s="160">
        <f>'Cenário Único'!BN47</f>
        <v>7531.4723590585663</v>
      </c>
      <c r="E63" s="161">
        <f t="shared" si="0"/>
        <v>7531.4723590585663</v>
      </c>
      <c r="G63" s="163"/>
    </row>
    <row r="64" spans="1:7" x14ac:dyDescent="0.35">
      <c r="A64" s="158" t="s">
        <v>93</v>
      </c>
      <c r="B64" s="159">
        <v>1</v>
      </c>
      <c r="C64" s="158" t="s">
        <v>359</v>
      </c>
      <c r="D64" s="160">
        <f>'Cenário Único'!BO47</f>
        <v>4794.745484400657</v>
      </c>
      <c r="E64" s="161">
        <f t="shared" si="0"/>
        <v>4794.745484400657</v>
      </c>
      <c r="G64" s="163"/>
    </row>
    <row r="65" spans="1:7" x14ac:dyDescent="0.35">
      <c r="A65" s="158" t="s">
        <v>94</v>
      </c>
      <c r="B65" s="159">
        <v>1</v>
      </c>
      <c r="C65" s="158" t="s">
        <v>360</v>
      </c>
      <c r="D65" s="160">
        <f>'Cenário Único'!BP47</f>
        <v>5451.559934318555</v>
      </c>
      <c r="E65" s="161">
        <f t="shared" si="0"/>
        <v>5451.559934318555</v>
      </c>
      <c r="G65" s="163"/>
    </row>
    <row r="66" spans="1:7" x14ac:dyDescent="0.35">
      <c r="A66" s="158" t="s">
        <v>95</v>
      </c>
      <c r="B66" s="165">
        <v>1</v>
      </c>
      <c r="C66" s="158" t="s">
        <v>361</v>
      </c>
      <c r="D66" s="160">
        <f>'Cenário Único'!BQ47</f>
        <v>6108.3743842364529</v>
      </c>
      <c r="E66" s="161">
        <f t="shared" si="0"/>
        <v>6108.3743842364529</v>
      </c>
      <c r="G66" s="163"/>
    </row>
    <row r="67" spans="1:7" x14ac:dyDescent="0.35">
      <c r="A67" s="158" t="s">
        <v>32</v>
      </c>
      <c r="B67" s="165">
        <v>1</v>
      </c>
      <c r="C67" s="158" t="s">
        <v>362</v>
      </c>
      <c r="D67" s="160">
        <f>'Cenário Único'!BR47</f>
        <v>2933.7712096332789</v>
      </c>
      <c r="E67" s="161">
        <f t="shared" ref="E67:E72" si="1">D67*B67</f>
        <v>2933.7712096332789</v>
      </c>
      <c r="G67" s="163"/>
    </row>
    <row r="68" spans="1:7" x14ac:dyDescent="0.35">
      <c r="A68" s="158" t="s">
        <v>33</v>
      </c>
      <c r="B68" s="165">
        <v>1</v>
      </c>
      <c r="C68" s="158" t="s">
        <v>363</v>
      </c>
      <c r="D68" s="160">
        <f>'Cenário Único'!BS47</f>
        <v>3207.4438970990695</v>
      </c>
      <c r="E68" s="161">
        <f t="shared" si="1"/>
        <v>3207.4438970990695</v>
      </c>
      <c r="G68" s="163"/>
    </row>
    <row r="69" spans="1:7" x14ac:dyDescent="0.35">
      <c r="A69" s="158" t="s">
        <v>34</v>
      </c>
      <c r="B69" s="165">
        <v>1</v>
      </c>
      <c r="C69" s="158" t="s">
        <v>364</v>
      </c>
      <c r="D69" s="160">
        <f>'Cenário Único'!BT47</f>
        <v>3508.4838533114398</v>
      </c>
      <c r="E69" s="161">
        <f t="shared" si="1"/>
        <v>3508.4838533114398</v>
      </c>
      <c r="G69" s="163"/>
    </row>
    <row r="70" spans="1:7" x14ac:dyDescent="0.35">
      <c r="A70" s="158" t="s">
        <v>96</v>
      </c>
      <c r="B70" s="165">
        <v>1</v>
      </c>
      <c r="C70" s="158" t="s">
        <v>365</v>
      </c>
      <c r="D70" s="160">
        <f>'Cenário Único'!BU47</f>
        <v>4192.6217843459226</v>
      </c>
      <c r="E70" s="161">
        <f t="shared" si="1"/>
        <v>4192.6217843459226</v>
      </c>
      <c r="G70" s="163"/>
    </row>
    <row r="71" spans="1:7" x14ac:dyDescent="0.35">
      <c r="A71" s="158" t="s">
        <v>97</v>
      </c>
      <c r="B71" s="165">
        <v>1</v>
      </c>
      <c r="C71" s="158" t="s">
        <v>366</v>
      </c>
      <c r="D71" s="160">
        <f>'Cenário Único'!BV47</f>
        <v>4592.1729611384781</v>
      </c>
      <c r="E71" s="161">
        <f t="shared" si="1"/>
        <v>4592.1729611384781</v>
      </c>
      <c r="G71" s="163"/>
    </row>
    <row r="72" spans="1:7" ht="15" thickBot="1" x14ac:dyDescent="0.4">
      <c r="A72" s="158" t="s">
        <v>98</v>
      </c>
      <c r="B72" s="165">
        <v>1</v>
      </c>
      <c r="C72" s="168" t="s">
        <v>367</v>
      </c>
      <c r="D72" s="169">
        <f>'Cenário Único'!BW47</f>
        <v>5031.6912972085383</v>
      </c>
      <c r="E72" s="170">
        <f t="shared" si="1"/>
        <v>5031.6912972085383</v>
      </c>
      <c r="G72" s="163"/>
    </row>
    <row r="73" spans="1:7" ht="15" thickBot="1" x14ac:dyDescent="0.4">
      <c r="C73" s="171" t="s">
        <v>372</v>
      </c>
      <c r="D73" s="172"/>
      <c r="E73" s="173">
        <f>SUM(E2:E72)</f>
        <v>974783.56869184459</v>
      </c>
    </row>
  </sheetData>
  <sheetProtection sheet="1" objects="1" scenarios="1"/>
  <autoFilter ref="A1:E73" xr:uid="{01B8395D-4B96-46B2-85B0-C470D8B20C75}"/>
  <mergeCells count="1">
    <mergeCell ref="C73:D7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:E7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72510-89CF-4DA6-9D1A-C908449EE3A1}">
  <dimension ref="C1:K54"/>
  <sheetViews>
    <sheetView showGridLines="0" workbookViewId="0">
      <selection activeCell="D2" sqref="D2:E2"/>
    </sheetView>
  </sheetViews>
  <sheetFormatPr defaultRowHeight="14.5" x14ac:dyDescent="0.35"/>
  <cols>
    <col min="3" max="3" width="47.54296875" customWidth="1"/>
    <col min="4" max="4" width="36.81640625" customWidth="1"/>
    <col min="5" max="5" width="35.1796875" customWidth="1"/>
    <col min="6" max="6" width="27.453125" customWidth="1"/>
  </cols>
  <sheetData>
    <row r="1" spans="3:5" ht="15.5" x14ac:dyDescent="0.35">
      <c r="C1" s="42" t="s">
        <v>141</v>
      </c>
      <c r="D1" s="42"/>
      <c r="E1" s="42"/>
    </row>
    <row r="2" spans="3:5" ht="29" x14ac:dyDescent="0.35">
      <c r="C2" s="19" t="s">
        <v>142</v>
      </c>
      <c r="D2" s="19" t="s">
        <v>143</v>
      </c>
      <c r="E2" s="19" t="s">
        <v>144</v>
      </c>
    </row>
    <row r="3" spans="3:5" x14ac:dyDescent="0.35">
      <c r="C3" s="20" t="s">
        <v>145</v>
      </c>
      <c r="D3" s="21"/>
      <c r="E3" s="21"/>
    </row>
    <row r="4" spans="3:5" x14ac:dyDescent="0.35">
      <c r="C4" s="22" t="s">
        <v>108</v>
      </c>
      <c r="D4" s="23">
        <v>8.3333333333333329E-2</v>
      </c>
      <c r="E4" s="23">
        <v>8.3333333333333329E-2</v>
      </c>
    </row>
    <row r="5" spans="3:5" ht="36.75" customHeight="1" x14ac:dyDescent="0.35">
      <c r="C5" s="57" t="s">
        <v>109</v>
      </c>
      <c r="D5" s="23">
        <v>0.1111111111111111</v>
      </c>
      <c r="E5" s="23">
        <v>0.1111111111111111</v>
      </c>
    </row>
    <row r="6" spans="3:5" x14ac:dyDescent="0.35">
      <c r="C6" s="24" t="s">
        <v>146</v>
      </c>
      <c r="D6" s="25">
        <f>SUM(D7:D9)</f>
        <v>9.555555555555556E-2</v>
      </c>
      <c r="E6" s="25">
        <f>SUM(E7:E9)</f>
        <v>9.555555555555556E-2</v>
      </c>
    </row>
    <row r="7" spans="3:5" ht="29.25" customHeight="1" x14ac:dyDescent="0.35">
      <c r="C7" s="22" t="s">
        <v>111</v>
      </c>
      <c r="D7" s="23">
        <v>0.08</v>
      </c>
      <c r="E7" s="23">
        <v>0.08</v>
      </c>
    </row>
    <row r="8" spans="3:5" x14ac:dyDescent="0.35">
      <c r="C8" s="22" t="s">
        <v>112</v>
      </c>
      <c r="D8" s="23">
        <v>6.6666666666666671E-3</v>
      </c>
      <c r="E8" s="23">
        <v>6.6666666666666671E-3</v>
      </c>
    </row>
    <row r="9" spans="3:5" x14ac:dyDescent="0.35">
      <c r="C9" s="22" t="s">
        <v>113</v>
      </c>
      <c r="D9" s="23">
        <v>8.8888888888888889E-3</v>
      </c>
      <c r="E9" s="23">
        <v>8.8888888888888889E-3</v>
      </c>
    </row>
    <row r="10" spans="3:5" x14ac:dyDescent="0.35">
      <c r="C10" s="24" t="s">
        <v>147</v>
      </c>
      <c r="D10" s="25">
        <f>SUM(D11:D13)</f>
        <v>0.2388888888888889</v>
      </c>
      <c r="E10" s="25">
        <f>SUM(E11:E13)</f>
        <v>0.2388888888888889</v>
      </c>
    </row>
    <row r="11" spans="3:5" x14ac:dyDescent="0.35">
      <c r="C11" s="22" t="s">
        <v>114</v>
      </c>
      <c r="D11" s="23">
        <v>0.2</v>
      </c>
      <c r="E11" s="23">
        <v>0.2</v>
      </c>
    </row>
    <row r="12" spans="3:5" x14ac:dyDescent="0.35">
      <c r="C12" s="22" t="s">
        <v>115</v>
      </c>
      <c r="D12" s="23">
        <v>1.6666666666666666E-2</v>
      </c>
      <c r="E12" s="23">
        <v>1.6666666666666666E-2</v>
      </c>
    </row>
    <row r="13" spans="3:5" x14ac:dyDescent="0.35">
      <c r="C13" s="22" t="s">
        <v>116</v>
      </c>
      <c r="D13" s="23">
        <v>2.2222222222222223E-2</v>
      </c>
      <c r="E13" s="23">
        <v>2.2222222222222223E-2</v>
      </c>
    </row>
    <row r="14" spans="3:5" x14ac:dyDescent="0.35">
      <c r="C14" s="26" t="s">
        <v>148</v>
      </c>
      <c r="D14" s="27">
        <f>SUM(D15:D17)</f>
        <v>3.5833333333333335E-2</v>
      </c>
      <c r="E14" s="27">
        <f>SUM(E15:E17)</f>
        <v>3.5833333333333335E-2</v>
      </c>
    </row>
    <row r="15" spans="3:5" x14ac:dyDescent="0.35">
      <c r="C15" s="22" t="s">
        <v>117</v>
      </c>
      <c r="D15" s="23">
        <v>0.03</v>
      </c>
      <c r="E15" s="23">
        <v>0.03</v>
      </c>
    </row>
    <row r="16" spans="3:5" x14ac:dyDescent="0.35">
      <c r="C16" s="22" t="s">
        <v>118</v>
      </c>
      <c r="D16" s="23">
        <v>2.5000000000000001E-3</v>
      </c>
      <c r="E16" s="23">
        <v>2.5000000000000001E-3</v>
      </c>
    </row>
    <row r="17" spans="3:11" x14ac:dyDescent="0.35">
      <c r="C17" s="22" t="s">
        <v>119</v>
      </c>
      <c r="D17" s="23">
        <v>3.3333333333333327E-3</v>
      </c>
      <c r="E17" s="23">
        <v>3.3333333333333327E-3</v>
      </c>
      <c r="K17" s="56"/>
    </row>
    <row r="18" spans="3:11" x14ac:dyDescent="0.35">
      <c r="C18" s="24" t="s">
        <v>149</v>
      </c>
      <c r="D18" s="25">
        <f>SUM(D19:D21)</f>
        <v>2.9861111111111113E-2</v>
      </c>
      <c r="E18" s="25">
        <f>SUM(E19:E21)</f>
        <v>6.9277777777777785E-2</v>
      </c>
    </row>
    <row r="19" spans="3:11" x14ac:dyDescent="0.35">
      <c r="C19" s="22" t="s">
        <v>120</v>
      </c>
      <c r="D19" s="23">
        <v>2.5000000000000001E-2</v>
      </c>
      <c r="E19" s="23">
        <v>5.8000000000000003E-2</v>
      </c>
    </row>
    <row r="20" spans="3:11" x14ac:dyDescent="0.35">
      <c r="C20" s="22" t="s">
        <v>121</v>
      </c>
      <c r="D20" s="23">
        <v>2.0833333333333333E-3</v>
      </c>
      <c r="E20" s="23">
        <v>4.8333333333333336E-3</v>
      </c>
    </row>
    <row r="21" spans="3:11" x14ac:dyDescent="0.35">
      <c r="C21" s="22" t="s">
        <v>122</v>
      </c>
      <c r="D21" s="23">
        <v>2.7777777777777779E-3</v>
      </c>
      <c r="E21" s="23">
        <v>6.4444444444444445E-3</v>
      </c>
    </row>
    <row r="22" spans="3:11" x14ac:dyDescent="0.35">
      <c r="C22" s="24" t="s">
        <v>150</v>
      </c>
      <c r="D22" s="25">
        <f>SUM(D23)</f>
        <v>0.12155413333333333</v>
      </c>
      <c r="E22" s="25">
        <f>SUM(E23)</f>
        <v>0.12155413333333333</v>
      </c>
    </row>
    <row r="23" spans="3:11" ht="29" x14ac:dyDescent="0.35">
      <c r="C23" s="58" t="s">
        <v>151</v>
      </c>
      <c r="D23" s="59">
        <v>0.12155413333333333</v>
      </c>
      <c r="E23" s="59">
        <v>0.12155413333333333</v>
      </c>
    </row>
    <row r="24" spans="3:11" x14ac:dyDescent="0.35">
      <c r="C24" s="28" t="s">
        <v>152</v>
      </c>
      <c r="D24" s="29">
        <f>SUM(D4+D5+D6+D10+D14+D18+D22)</f>
        <v>0.71613746666666667</v>
      </c>
      <c r="E24" s="29">
        <f>SUM(E4+E5+E6+E10+E14+E18+E22)</f>
        <v>0.75555413333333332</v>
      </c>
    </row>
    <row r="25" spans="3:11" x14ac:dyDescent="0.35">
      <c r="C25" s="58" t="s">
        <v>153</v>
      </c>
      <c r="D25" s="59">
        <v>3.2000000000000001E-2</v>
      </c>
      <c r="E25" s="59">
        <v>3.2000000000000001E-2</v>
      </c>
    </row>
    <row r="27" spans="3:11" x14ac:dyDescent="0.35">
      <c r="C27" s="30" t="s">
        <v>154</v>
      </c>
      <c r="D27" s="30" t="s">
        <v>155</v>
      </c>
      <c r="E27" s="31" t="s">
        <v>156</v>
      </c>
      <c r="F27" s="32" t="s">
        <v>157</v>
      </c>
    </row>
    <row r="28" spans="3:11" x14ac:dyDescent="0.35">
      <c r="C28" s="33" t="s">
        <v>158</v>
      </c>
      <c r="D28" s="34" t="s">
        <v>159</v>
      </c>
      <c r="E28" s="35" t="s">
        <v>160</v>
      </c>
      <c r="F28" s="36" t="s">
        <v>161</v>
      </c>
    </row>
    <row r="29" spans="3:11" x14ac:dyDescent="0.35">
      <c r="C29" s="37" t="s">
        <v>162</v>
      </c>
      <c r="D29" s="38" t="s">
        <v>159</v>
      </c>
      <c r="E29" s="35" t="s">
        <v>163</v>
      </c>
      <c r="F29" s="36" t="s">
        <v>164</v>
      </c>
    </row>
    <row r="30" spans="3:11" x14ac:dyDescent="0.35">
      <c r="C30" s="33" t="s">
        <v>165</v>
      </c>
      <c r="D30" s="34" t="s">
        <v>166</v>
      </c>
      <c r="E30" s="35" t="s">
        <v>167</v>
      </c>
      <c r="F30" s="36" t="s">
        <v>168</v>
      </c>
    </row>
    <row r="31" spans="3:11" x14ac:dyDescent="0.35">
      <c r="C31" s="37" t="s">
        <v>169</v>
      </c>
      <c r="D31" s="38" t="s">
        <v>170</v>
      </c>
      <c r="E31" s="35" t="s">
        <v>171</v>
      </c>
      <c r="F31" s="36" t="s">
        <v>172</v>
      </c>
    </row>
    <row r="32" spans="3:11" x14ac:dyDescent="0.35">
      <c r="C32" s="33" t="s">
        <v>173</v>
      </c>
      <c r="D32" s="34" t="s">
        <v>174</v>
      </c>
      <c r="E32" s="39" t="s">
        <v>175</v>
      </c>
      <c r="F32" s="39" t="s">
        <v>175</v>
      </c>
    </row>
    <row r="33" spans="3:6" ht="24" x14ac:dyDescent="0.35">
      <c r="C33" s="145" t="s">
        <v>176</v>
      </c>
      <c r="D33" s="145"/>
      <c r="E33" s="40" t="s">
        <v>177</v>
      </c>
      <c r="F33" s="41" t="s">
        <v>178</v>
      </c>
    </row>
    <row r="37" spans="3:6" ht="15" thickBot="1" x14ac:dyDescent="0.4"/>
    <row r="38" spans="3:6" ht="45.5" thickBot="1" x14ac:dyDescent="0.4">
      <c r="C38" s="44" t="s">
        <v>179</v>
      </c>
      <c r="D38" s="45" t="s">
        <v>180</v>
      </c>
      <c r="E38" s="45" t="s">
        <v>157</v>
      </c>
      <c r="F38" s="43" t="s">
        <v>181</v>
      </c>
    </row>
    <row r="39" spans="3:6" ht="22" x14ac:dyDescent="0.35">
      <c r="C39" s="46" t="s">
        <v>182</v>
      </c>
      <c r="D39" s="53">
        <v>6.4999999999999997E-3</v>
      </c>
      <c r="E39" s="50">
        <v>1.6500000000000001E-2</v>
      </c>
      <c r="F39" s="146" t="s">
        <v>183</v>
      </c>
    </row>
    <row r="40" spans="3:6" ht="22" x14ac:dyDescent="0.35">
      <c r="C40" s="47" t="s">
        <v>162</v>
      </c>
      <c r="D40" s="54">
        <v>0.03</v>
      </c>
      <c r="E40" s="51">
        <v>7.5999999999999998E-2</v>
      </c>
      <c r="F40" s="147"/>
    </row>
    <row r="41" spans="3:6" ht="27.5" thickBot="1" x14ac:dyDescent="0.4">
      <c r="C41" s="48" t="s">
        <v>173</v>
      </c>
      <c r="D41" s="55">
        <v>0.05</v>
      </c>
      <c r="E41" s="52">
        <v>0.05</v>
      </c>
      <c r="F41" s="148"/>
    </row>
    <row r="42" spans="3:6" ht="22" x14ac:dyDescent="0.35">
      <c r="C42" s="46" t="s">
        <v>184</v>
      </c>
      <c r="D42" s="53">
        <v>4.8000000000000001E-2</v>
      </c>
      <c r="E42" s="50">
        <v>0.15</v>
      </c>
      <c r="F42" s="146" t="s">
        <v>185</v>
      </c>
    </row>
    <row r="43" spans="3:6" ht="22.5" thickBot="1" x14ac:dyDescent="0.4">
      <c r="C43" s="49" t="s">
        <v>186</v>
      </c>
      <c r="D43" s="55">
        <v>2.8799999999999999E-2</v>
      </c>
      <c r="E43" s="52">
        <v>0.09</v>
      </c>
      <c r="F43" s="148"/>
    </row>
    <row r="47" spans="3:6" ht="15.5" x14ac:dyDescent="0.35">
      <c r="C47" s="17" t="s">
        <v>187</v>
      </c>
    </row>
    <row r="48" spans="3:6" x14ac:dyDescent="0.35">
      <c r="C48" s="18" t="s">
        <v>188</v>
      </c>
    </row>
    <row r="49" spans="3:3" x14ac:dyDescent="0.35">
      <c r="C49" s="18" t="s">
        <v>189</v>
      </c>
    </row>
    <row r="50" spans="3:3" x14ac:dyDescent="0.35">
      <c r="C50" s="18" t="s">
        <v>190</v>
      </c>
    </row>
    <row r="51" spans="3:3" x14ac:dyDescent="0.35">
      <c r="C51" s="18" t="s">
        <v>191</v>
      </c>
    </row>
    <row r="52" spans="3:3" x14ac:dyDescent="0.35">
      <c r="C52" s="18" t="s">
        <v>192</v>
      </c>
    </row>
    <row r="53" spans="3:3" x14ac:dyDescent="0.35">
      <c r="C53" s="18" t="s">
        <v>193</v>
      </c>
    </row>
    <row r="54" spans="3:3" x14ac:dyDescent="0.35">
      <c r="C54" s="18" t="s">
        <v>194</v>
      </c>
    </row>
  </sheetData>
  <mergeCells count="3">
    <mergeCell ref="C33:D33"/>
    <mergeCell ref="F39:F41"/>
    <mergeCell ref="F42:F4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2:BY23"/>
  <sheetViews>
    <sheetView showGridLines="0" zoomScale="85" zoomScaleNormal="85" workbookViewId="0">
      <selection activeCell="A15" sqref="A15"/>
    </sheetView>
  </sheetViews>
  <sheetFormatPr defaultColWidth="15" defaultRowHeight="14.5" x14ac:dyDescent="0.35"/>
  <cols>
    <col min="1" max="1" width="9" style="2" customWidth="1"/>
    <col min="2" max="2" width="8.26953125" style="3" customWidth="1"/>
    <col min="3" max="3" width="37.54296875" style="2" customWidth="1"/>
    <col min="4" max="16384" width="15" style="2"/>
  </cols>
  <sheetData>
    <row r="2" spans="1:77" ht="24.75" customHeight="1" x14ac:dyDescent="0.35">
      <c r="B2" s="152" t="s">
        <v>4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152"/>
      <c r="BX2" s="152"/>
      <c r="BY2" s="152"/>
    </row>
    <row r="3" spans="1:77" ht="20.25" customHeight="1" thickBot="1" x14ac:dyDescent="0.4">
      <c r="B3" s="153" t="s">
        <v>195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</row>
    <row r="4" spans="1:77" ht="30.75" customHeight="1" thickBot="1" x14ac:dyDescent="0.4">
      <c r="B4" s="149" t="s">
        <v>6</v>
      </c>
      <c r="C4" s="149"/>
      <c r="D4" s="151" t="s">
        <v>8</v>
      </c>
      <c r="E4" s="151"/>
      <c r="F4" s="151"/>
      <c r="G4" s="151" t="s">
        <v>9</v>
      </c>
      <c r="H4" s="151"/>
      <c r="I4" s="151"/>
      <c r="J4" s="151" t="s">
        <v>196</v>
      </c>
      <c r="K4" s="151"/>
      <c r="L4" s="151" t="s">
        <v>197</v>
      </c>
      <c r="M4" s="151"/>
      <c r="N4" s="151"/>
      <c r="O4" s="151" t="s">
        <v>11</v>
      </c>
      <c r="P4" s="151"/>
      <c r="Q4" s="151"/>
      <c r="R4" s="1" t="s">
        <v>198</v>
      </c>
      <c r="S4" s="151" t="s">
        <v>13</v>
      </c>
      <c r="T4" s="151"/>
      <c r="U4" s="151"/>
      <c r="V4" s="151" t="s">
        <v>14</v>
      </c>
      <c r="W4" s="151"/>
      <c r="X4" s="151"/>
      <c r="Y4" s="151" t="s">
        <v>15</v>
      </c>
      <c r="Z4" s="151"/>
      <c r="AA4" s="151"/>
      <c r="AB4" s="151" t="s">
        <v>16</v>
      </c>
      <c r="AC4" s="151"/>
      <c r="AD4" s="151"/>
      <c r="AE4" s="151" t="s">
        <v>17</v>
      </c>
      <c r="AF4" s="151"/>
      <c r="AG4" s="151"/>
      <c r="AH4" s="151" t="s">
        <v>21</v>
      </c>
      <c r="AI4" s="151"/>
      <c r="AJ4" s="151"/>
      <c r="AK4" s="151" t="s">
        <v>22</v>
      </c>
      <c r="AL4" s="151"/>
      <c r="AM4" s="151"/>
      <c r="AN4" s="151" t="s">
        <v>23</v>
      </c>
      <c r="AO4" s="151"/>
      <c r="AP4" s="151" t="s">
        <v>199</v>
      </c>
      <c r="AQ4" s="151"/>
      <c r="AR4" s="151"/>
      <c r="AS4" s="151" t="s">
        <v>200</v>
      </c>
      <c r="AT4" s="151"/>
      <c r="AU4" s="151"/>
      <c r="AV4" s="151" t="s">
        <v>201</v>
      </c>
      <c r="AW4" s="151"/>
      <c r="AX4" s="151"/>
      <c r="AY4" s="151" t="s">
        <v>202</v>
      </c>
      <c r="AZ4" s="151"/>
      <c r="BA4" s="151"/>
      <c r="BB4" s="151" t="s">
        <v>203</v>
      </c>
      <c r="BC4" s="151"/>
      <c r="BD4" s="151" t="s">
        <v>204</v>
      </c>
      <c r="BE4" s="151"/>
      <c r="BF4" s="151" t="s">
        <v>205</v>
      </c>
      <c r="BG4" s="151"/>
      <c r="BH4" s="151" t="s">
        <v>206</v>
      </c>
      <c r="BI4" s="151"/>
      <c r="BJ4" s="151" t="s">
        <v>207</v>
      </c>
      <c r="BK4" s="151"/>
      <c r="BL4" s="151" t="s">
        <v>208</v>
      </c>
      <c r="BM4" s="151"/>
      <c r="BN4" s="151"/>
      <c r="BO4" s="151" t="s">
        <v>209</v>
      </c>
      <c r="BP4" s="151"/>
      <c r="BQ4" s="151"/>
      <c r="BR4" s="151" t="s">
        <v>210</v>
      </c>
      <c r="BS4" s="151"/>
      <c r="BT4" s="151" t="s">
        <v>31</v>
      </c>
      <c r="BU4" s="151"/>
      <c r="BV4" s="151"/>
      <c r="BW4" s="151" t="s">
        <v>211</v>
      </c>
      <c r="BX4" s="151"/>
      <c r="BY4" s="151"/>
    </row>
    <row r="5" spans="1:77" ht="15" customHeight="1" thickBot="1" x14ac:dyDescent="0.4">
      <c r="B5" s="149"/>
      <c r="C5" s="149"/>
      <c r="D5" s="5" t="s">
        <v>212</v>
      </c>
      <c r="E5" s="5" t="s">
        <v>100</v>
      </c>
      <c r="F5" s="5" t="s">
        <v>101</v>
      </c>
      <c r="G5" s="5" t="s">
        <v>212</v>
      </c>
      <c r="H5" s="5" t="s">
        <v>100</v>
      </c>
      <c r="I5" s="5" t="s">
        <v>101</v>
      </c>
      <c r="J5" s="5" t="s">
        <v>100</v>
      </c>
      <c r="K5" s="5" t="s">
        <v>101</v>
      </c>
      <c r="L5" s="5" t="s">
        <v>212</v>
      </c>
      <c r="M5" s="5" t="s">
        <v>100</v>
      </c>
      <c r="N5" s="5" t="s">
        <v>101</v>
      </c>
      <c r="O5" s="5" t="s">
        <v>212</v>
      </c>
      <c r="P5" s="5" t="s">
        <v>100</v>
      </c>
      <c r="Q5" s="5" t="s">
        <v>101</v>
      </c>
      <c r="R5" s="5" t="s">
        <v>213</v>
      </c>
      <c r="S5" s="5" t="s">
        <v>212</v>
      </c>
      <c r="T5" s="5" t="s">
        <v>100</v>
      </c>
      <c r="U5" s="5" t="s">
        <v>101</v>
      </c>
      <c r="V5" s="5" t="s">
        <v>102</v>
      </c>
      <c r="W5" s="5" t="s">
        <v>103</v>
      </c>
      <c r="X5" s="5" t="s">
        <v>104</v>
      </c>
      <c r="Y5" s="5" t="s">
        <v>212</v>
      </c>
      <c r="Z5" s="5" t="s">
        <v>100</v>
      </c>
      <c r="AA5" s="5" t="s">
        <v>101</v>
      </c>
      <c r="AB5" s="5" t="s">
        <v>212</v>
      </c>
      <c r="AC5" s="5" t="s">
        <v>100</v>
      </c>
      <c r="AD5" s="5" t="s">
        <v>101</v>
      </c>
      <c r="AE5" s="5" t="s">
        <v>212</v>
      </c>
      <c r="AF5" s="5" t="s">
        <v>100</v>
      </c>
      <c r="AG5" s="5" t="s">
        <v>101</v>
      </c>
      <c r="AH5" s="5" t="s">
        <v>212</v>
      </c>
      <c r="AI5" s="5" t="s">
        <v>100</v>
      </c>
      <c r="AJ5" s="5" t="s">
        <v>101</v>
      </c>
      <c r="AK5" s="5" t="s">
        <v>212</v>
      </c>
      <c r="AL5" s="5" t="s">
        <v>100</v>
      </c>
      <c r="AM5" s="5" t="s">
        <v>101</v>
      </c>
      <c r="AN5" s="5" t="s">
        <v>212</v>
      </c>
      <c r="AO5" s="5" t="s">
        <v>100</v>
      </c>
      <c r="AP5" s="5" t="s">
        <v>212</v>
      </c>
      <c r="AQ5" s="5" t="s">
        <v>100</v>
      </c>
      <c r="AR5" s="5" t="s">
        <v>101</v>
      </c>
      <c r="AS5" s="5" t="s">
        <v>212</v>
      </c>
      <c r="AT5" s="5" t="s">
        <v>100</v>
      </c>
      <c r="AU5" s="5" t="s">
        <v>101</v>
      </c>
      <c r="AV5" s="5" t="s">
        <v>212</v>
      </c>
      <c r="AW5" s="5" t="s">
        <v>100</v>
      </c>
      <c r="AX5" s="5" t="s">
        <v>101</v>
      </c>
      <c r="AY5" s="5" t="s">
        <v>212</v>
      </c>
      <c r="AZ5" s="5" t="s">
        <v>100</v>
      </c>
      <c r="BA5" s="5" t="s">
        <v>101</v>
      </c>
      <c r="BB5" s="5" t="s">
        <v>100</v>
      </c>
      <c r="BC5" s="5" t="s">
        <v>101</v>
      </c>
      <c r="BD5" s="5" t="s">
        <v>100</v>
      </c>
      <c r="BE5" s="5" t="s">
        <v>101</v>
      </c>
      <c r="BF5" s="5" t="s">
        <v>100</v>
      </c>
      <c r="BG5" s="5" t="s">
        <v>101</v>
      </c>
      <c r="BH5" s="5" t="s">
        <v>100</v>
      </c>
      <c r="BI5" s="5" t="s">
        <v>101</v>
      </c>
      <c r="BJ5" s="5" t="s">
        <v>100</v>
      </c>
      <c r="BK5" s="5" t="s">
        <v>101</v>
      </c>
      <c r="BL5" s="5" t="s">
        <v>212</v>
      </c>
      <c r="BM5" s="5" t="s">
        <v>100</v>
      </c>
      <c r="BN5" s="5" t="s">
        <v>101</v>
      </c>
      <c r="BO5" s="5" t="s">
        <v>212</v>
      </c>
      <c r="BP5" s="5" t="s">
        <v>100</v>
      </c>
      <c r="BQ5" s="5" t="s">
        <v>101</v>
      </c>
      <c r="BR5" s="5" t="s">
        <v>100</v>
      </c>
      <c r="BS5" s="5" t="s">
        <v>101</v>
      </c>
      <c r="BT5" s="5" t="s">
        <v>212</v>
      </c>
      <c r="BU5" s="5" t="s">
        <v>100</v>
      </c>
      <c r="BV5" s="5" t="s">
        <v>101</v>
      </c>
      <c r="BW5" s="5" t="s">
        <v>212</v>
      </c>
      <c r="BX5" s="5" t="s">
        <v>100</v>
      </c>
      <c r="BY5" s="5" t="s">
        <v>101</v>
      </c>
    </row>
    <row r="6" spans="1:77" ht="15" customHeight="1" thickBot="1" x14ac:dyDescent="0.4">
      <c r="B6" s="6" t="s">
        <v>214</v>
      </c>
      <c r="C6" s="7" t="s">
        <v>106</v>
      </c>
      <c r="D6" s="8">
        <v>1629.81</v>
      </c>
      <c r="E6" s="8">
        <v>1738.07</v>
      </c>
      <c r="F6" s="8">
        <v>1847.12</v>
      </c>
      <c r="G6" s="8">
        <v>2933.66</v>
      </c>
      <c r="H6" s="8">
        <v>3041.63</v>
      </c>
      <c r="I6" s="8">
        <v>3150.97</v>
      </c>
      <c r="J6" s="8">
        <v>4400.49</v>
      </c>
      <c r="K6" s="8">
        <v>4780.78</v>
      </c>
      <c r="L6" s="8">
        <v>3041.63</v>
      </c>
      <c r="M6" s="8">
        <v>4400.49</v>
      </c>
      <c r="N6" s="8">
        <v>5377.17</v>
      </c>
      <c r="O6" s="8">
        <v>4780.78</v>
      </c>
      <c r="P6" s="8">
        <v>5378.37</v>
      </c>
      <c r="Q6" s="8">
        <v>7000</v>
      </c>
      <c r="R6" s="8">
        <v>7000</v>
      </c>
      <c r="S6" s="8">
        <v>4346.16</v>
      </c>
      <c r="T6" s="8">
        <v>5432.7</v>
      </c>
      <c r="U6" s="8">
        <v>7000</v>
      </c>
      <c r="V6" s="8">
        <v>8000</v>
      </c>
      <c r="W6" s="8">
        <v>10000</v>
      </c>
      <c r="X6" s="8">
        <v>11500</v>
      </c>
      <c r="Y6" s="8">
        <v>5593.8</v>
      </c>
      <c r="Z6" s="8">
        <v>6426.8</v>
      </c>
      <c r="AA6" s="8">
        <v>7726.8</v>
      </c>
      <c r="AB6" s="8">
        <v>8744.14</v>
      </c>
      <c r="AC6" s="8">
        <v>9944</v>
      </c>
      <c r="AD6" s="8">
        <v>10443.5</v>
      </c>
      <c r="AE6" s="8">
        <v>11143.5</v>
      </c>
      <c r="AF6" s="8">
        <v>11929.98</v>
      </c>
      <c r="AG6" s="8">
        <v>13093.5</v>
      </c>
      <c r="AH6" s="8">
        <v>4346.16</v>
      </c>
      <c r="AI6" s="8">
        <v>5432.7</v>
      </c>
      <c r="AJ6" s="8">
        <v>7000</v>
      </c>
      <c r="AK6" s="8">
        <v>4346.16</v>
      </c>
      <c r="AL6" s="8">
        <v>5432.7</v>
      </c>
      <c r="AM6" s="8">
        <v>7000</v>
      </c>
      <c r="AN6" s="8">
        <v>4780.78</v>
      </c>
      <c r="AO6" s="8">
        <v>5378.37</v>
      </c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ht="15" customHeight="1" thickBot="1" x14ac:dyDescent="0.4">
      <c r="A7" s="4"/>
      <c r="B7" s="9" t="s">
        <v>215</v>
      </c>
      <c r="C7" s="10" t="s">
        <v>216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</row>
    <row r="8" spans="1:77" ht="15" customHeight="1" thickBot="1" x14ac:dyDescent="0.4">
      <c r="B8" s="9" t="s">
        <v>217</v>
      </c>
      <c r="C8" s="10" t="s">
        <v>218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</row>
    <row r="9" spans="1:77" ht="15" customHeight="1" thickBot="1" x14ac:dyDescent="0.4">
      <c r="B9" s="9" t="s">
        <v>219</v>
      </c>
      <c r="C9" s="10" t="s">
        <v>220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</row>
    <row r="10" spans="1:77" ht="15" customHeight="1" thickBot="1" x14ac:dyDescent="0.4">
      <c r="B10" s="9" t="s">
        <v>221</v>
      </c>
      <c r="C10" s="10" t="s">
        <v>222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</row>
    <row r="11" spans="1:77" ht="15" customHeight="1" thickBot="1" x14ac:dyDescent="0.4">
      <c r="B11" s="9" t="s">
        <v>223</v>
      </c>
      <c r="C11" s="10" t="s">
        <v>224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</row>
    <row r="12" spans="1:77" ht="15" customHeight="1" thickBot="1" x14ac:dyDescent="0.4">
      <c r="B12" s="12" t="s">
        <v>225</v>
      </c>
      <c r="C12" s="10" t="s">
        <v>226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</row>
    <row r="13" spans="1:77" ht="15" customHeight="1" thickBot="1" x14ac:dyDescent="0.4">
      <c r="B13" s="149" t="s">
        <v>227</v>
      </c>
      <c r="C13" s="14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</row>
    <row r="14" spans="1:77" ht="15" customHeight="1" thickBot="1" x14ac:dyDescent="0.4">
      <c r="A14" s="14"/>
      <c r="B14" s="9" t="s">
        <v>228</v>
      </c>
      <c r="C14" s="10" t="s">
        <v>135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</row>
    <row r="15" spans="1:77" ht="15" customHeight="1" thickBot="1" x14ac:dyDescent="0.4">
      <c r="A15" s="14"/>
      <c r="B15" s="9" t="s">
        <v>229</v>
      </c>
      <c r="C15" s="10" t="s">
        <v>136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ht="15" customHeight="1" thickBot="1" x14ac:dyDescent="0.4">
      <c r="A16" s="14"/>
      <c r="B16" s="9" t="s">
        <v>230</v>
      </c>
      <c r="C16" s="10" t="s">
        <v>231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5" customHeight="1" thickBot="1" x14ac:dyDescent="0.4">
      <c r="A17" s="14"/>
      <c r="B17" s="9" t="s">
        <v>232</v>
      </c>
      <c r="C17" s="10" t="s">
        <v>233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ht="15" customHeight="1" thickBot="1" x14ac:dyDescent="0.4">
      <c r="A18" s="14"/>
      <c r="B18" s="9" t="s">
        <v>234</v>
      </c>
      <c r="C18" s="10" t="s">
        <v>235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5" customHeight="1" thickBot="1" x14ac:dyDescent="0.4">
      <c r="B19" s="149" t="s">
        <v>236</v>
      </c>
      <c r="C19" s="14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</row>
    <row r="20" spans="1:77" ht="15" customHeight="1" thickBot="1" x14ac:dyDescent="0.4">
      <c r="B20" s="9" t="s">
        <v>237</v>
      </c>
      <c r="C20" s="15" t="s">
        <v>238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ht="15" customHeight="1" thickBot="1" x14ac:dyDescent="0.4">
      <c r="B21" s="149" t="s">
        <v>239</v>
      </c>
      <c r="C21" s="14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7" ht="15" customHeight="1" thickBot="1" x14ac:dyDescent="0.4">
      <c r="B22" s="9" t="s">
        <v>240</v>
      </c>
      <c r="C22" s="10" t="s">
        <v>129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</row>
    <row r="23" spans="1:77" ht="17.25" customHeight="1" thickBot="1" x14ac:dyDescent="0.4">
      <c r="B23" s="150" t="s">
        <v>241</v>
      </c>
      <c r="C23" s="150"/>
      <c r="D23" s="16">
        <f t="shared" ref="D23:AE23" si="0">SUM(D6:D12)+SUM(D14:D18)+D20+D22</f>
        <v>1629.81</v>
      </c>
      <c r="E23" s="16">
        <f t="shared" si="0"/>
        <v>1738.07</v>
      </c>
      <c r="F23" s="16">
        <f t="shared" si="0"/>
        <v>1847.12</v>
      </c>
      <c r="G23" s="16">
        <f t="shared" si="0"/>
        <v>2933.66</v>
      </c>
      <c r="H23" s="16">
        <f t="shared" si="0"/>
        <v>3041.63</v>
      </c>
      <c r="I23" s="16">
        <f t="shared" si="0"/>
        <v>3150.97</v>
      </c>
      <c r="J23" s="16">
        <f t="shared" si="0"/>
        <v>4400.49</v>
      </c>
      <c r="K23" s="16">
        <f t="shared" si="0"/>
        <v>4780.78</v>
      </c>
      <c r="L23" s="16">
        <f t="shared" si="0"/>
        <v>3041.63</v>
      </c>
      <c r="M23" s="16">
        <f t="shared" si="0"/>
        <v>4400.49</v>
      </c>
      <c r="N23" s="16">
        <f t="shared" si="0"/>
        <v>5377.17</v>
      </c>
      <c r="O23" s="16">
        <f t="shared" si="0"/>
        <v>4780.78</v>
      </c>
      <c r="P23" s="16">
        <f t="shared" si="0"/>
        <v>5378.37</v>
      </c>
      <c r="Q23" s="16">
        <f t="shared" si="0"/>
        <v>7000</v>
      </c>
      <c r="R23" s="16">
        <f t="shared" si="0"/>
        <v>7000</v>
      </c>
      <c r="S23" s="16">
        <f t="shared" si="0"/>
        <v>4346.16</v>
      </c>
      <c r="T23" s="16">
        <f t="shared" si="0"/>
        <v>5432.7</v>
      </c>
      <c r="U23" s="16">
        <f t="shared" si="0"/>
        <v>7000</v>
      </c>
      <c r="V23" s="16">
        <f t="shared" si="0"/>
        <v>8000</v>
      </c>
      <c r="W23" s="16">
        <f t="shared" si="0"/>
        <v>10000</v>
      </c>
      <c r="X23" s="16">
        <f t="shared" si="0"/>
        <v>11500</v>
      </c>
      <c r="Y23" s="16">
        <f t="shared" si="0"/>
        <v>5593.8</v>
      </c>
      <c r="Z23" s="16">
        <f t="shared" si="0"/>
        <v>6426.8</v>
      </c>
      <c r="AA23" s="16">
        <f t="shared" si="0"/>
        <v>7726.8</v>
      </c>
      <c r="AB23" s="16">
        <f t="shared" si="0"/>
        <v>8744.14</v>
      </c>
      <c r="AC23" s="16">
        <f t="shared" si="0"/>
        <v>9944</v>
      </c>
      <c r="AD23" s="16">
        <f t="shared" si="0"/>
        <v>10443.5</v>
      </c>
      <c r="AE23" s="16">
        <f t="shared" si="0"/>
        <v>11143.5</v>
      </c>
      <c r="AF23" s="16">
        <f t="shared" ref="AF23:BK23" si="1">SUM(AF6:AF12)+SUM(AF14:AF18)+AF20+AF22</f>
        <v>11929.98</v>
      </c>
      <c r="AG23" s="16">
        <f t="shared" si="1"/>
        <v>13093.5</v>
      </c>
      <c r="AH23" s="16">
        <f t="shared" si="1"/>
        <v>4346.16</v>
      </c>
      <c r="AI23" s="16">
        <f t="shared" si="1"/>
        <v>5432.7</v>
      </c>
      <c r="AJ23" s="16">
        <f t="shared" si="1"/>
        <v>7000</v>
      </c>
      <c r="AK23" s="16">
        <f t="shared" si="1"/>
        <v>4346.16</v>
      </c>
      <c r="AL23" s="16">
        <f t="shared" si="1"/>
        <v>5432.7</v>
      </c>
      <c r="AM23" s="16">
        <f t="shared" si="1"/>
        <v>7000</v>
      </c>
      <c r="AN23" s="16">
        <f t="shared" si="1"/>
        <v>4780.78</v>
      </c>
      <c r="AO23" s="16">
        <f t="shared" si="1"/>
        <v>5378.37</v>
      </c>
      <c r="AP23" s="16">
        <f t="shared" si="1"/>
        <v>0</v>
      </c>
      <c r="AQ23" s="16">
        <f t="shared" si="1"/>
        <v>0</v>
      </c>
      <c r="AR23" s="16">
        <f t="shared" si="1"/>
        <v>0</v>
      </c>
      <c r="AS23" s="16">
        <f t="shared" si="1"/>
        <v>0</v>
      </c>
      <c r="AT23" s="16">
        <f t="shared" si="1"/>
        <v>0</v>
      </c>
      <c r="AU23" s="16">
        <f t="shared" si="1"/>
        <v>0</v>
      </c>
      <c r="AV23" s="16">
        <f t="shared" si="1"/>
        <v>0</v>
      </c>
      <c r="AW23" s="16">
        <f t="shared" si="1"/>
        <v>0</v>
      </c>
      <c r="AX23" s="16">
        <f t="shared" si="1"/>
        <v>0</v>
      </c>
      <c r="AY23" s="16">
        <f t="shared" si="1"/>
        <v>0</v>
      </c>
      <c r="AZ23" s="16">
        <f t="shared" si="1"/>
        <v>0</v>
      </c>
      <c r="BA23" s="16">
        <f t="shared" si="1"/>
        <v>0</v>
      </c>
      <c r="BB23" s="16">
        <f t="shared" si="1"/>
        <v>0</v>
      </c>
      <c r="BC23" s="16">
        <f t="shared" si="1"/>
        <v>0</v>
      </c>
      <c r="BD23" s="16">
        <f t="shared" si="1"/>
        <v>0</v>
      </c>
      <c r="BE23" s="16">
        <f t="shared" si="1"/>
        <v>0</v>
      </c>
      <c r="BF23" s="16">
        <f t="shared" si="1"/>
        <v>0</v>
      </c>
      <c r="BG23" s="16">
        <f t="shared" si="1"/>
        <v>0</v>
      </c>
      <c r="BH23" s="16">
        <f t="shared" si="1"/>
        <v>0</v>
      </c>
      <c r="BI23" s="16">
        <f t="shared" si="1"/>
        <v>0</v>
      </c>
      <c r="BJ23" s="16">
        <f t="shared" si="1"/>
        <v>0</v>
      </c>
      <c r="BK23" s="16">
        <f t="shared" si="1"/>
        <v>0</v>
      </c>
      <c r="BL23" s="16">
        <f t="shared" ref="BL23:BY23" si="2">SUM(BL6:BL12)+SUM(BL14:BL18)+BL20+BL22</f>
        <v>0</v>
      </c>
      <c r="BM23" s="16">
        <f t="shared" si="2"/>
        <v>0</v>
      </c>
      <c r="BN23" s="16">
        <f t="shared" si="2"/>
        <v>0</v>
      </c>
      <c r="BO23" s="16">
        <f t="shared" si="2"/>
        <v>0</v>
      </c>
      <c r="BP23" s="16">
        <f t="shared" si="2"/>
        <v>0</v>
      </c>
      <c r="BQ23" s="16">
        <f t="shared" si="2"/>
        <v>0</v>
      </c>
      <c r="BR23" s="16">
        <f t="shared" si="2"/>
        <v>0</v>
      </c>
      <c r="BS23" s="16">
        <f t="shared" si="2"/>
        <v>0</v>
      </c>
      <c r="BT23" s="16">
        <f t="shared" si="2"/>
        <v>0</v>
      </c>
      <c r="BU23" s="16">
        <f t="shared" si="2"/>
        <v>0</v>
      </c>
      <c r="BV23" s="16">
        <f t="shared" si="2"/>
        <v>0</v>
      </c>
      <c r="BW23" s="16">
        <f t="shared" si="2"/>
        <v>0</v>
      </c>
      <c r="BX23" s="16">
        <f t="shared" si="2"/>
        <v>0</v>
      </c>
      <c r="BY23" s="16">
        <f t="shared" si="2"/>
        <v>0</v>
      </c>
    </row>
  </sheetData>
  <mergeCells count="34">
    <mergeCell ref="B2:BY2"/>
    <mergeCell ref="B3:BY3"/>
    <mergeCell ref="B4:C5"/>
    <mergeCell ref="D4:F4"/>
    <mergeCell ref="G4:I4"/>
    <mergeCell ref="J4:K4"/>
    <mergeCell ref="L4:N4"/>
    <mergeCell ref="O4:Q4"/>
    <mergeCell ref="S4:U4"/>
    <mergeCell ref="V4:X4"/>
    <mergeCell ref="Y4:AA4"/>
    <mergeCell ref="AB4:AD4"/>
    <mergeCell ref="AE4:AG4"/>
    <mergeCell ref="AH4:AJ4"/>
    <mergeCell ref="AK4:AM4"/>
    <mergeCell ref="BO4:BQ4"/>
    <mergeCell ref="BR4:BS4"/>
    <mergeCell ref="BT4:BV4"/>
    <mergeCell ref="BW4:BY4"/>
    <mergeCell ref="BB4:BC4"/>
    <mergeCell ref="BD4:BE4"/>
    <mergeCell ref="BF4:BG4"/>
    <mergeCell ref="BH4:BI4"/>
    <mergeCell ref="BJ4:BK4"/>
    <mergeCell ref="B13:C13"/>
    <mergeCell ref="B19:C19"/>
    <mergeCell ref="B21:C21"/>
    <mergeCell ref="B23:C23"/>
    <mergeCell ref="BL4:BN4"/>
    <mergeCell ref="AN4:AO4"/>
    <mergeCell ref="AP4:AR4"/>
    <mergeCell ref="AS4:AU4"/>
    <mergeCell ref="AV4:AX4"/>
    <mergeCell ref="AY4:BA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2:BY23"/>
  <sheetViews>
    <sheetView showGridLines="0" zoomScale="85" zoomScaleNormal="85" workbookViewId="0">
      <selection activeCell="A6" sqref="A6"/>
    </sheetView>
  </sheetViews>
  <sheetFormatPr defaultColWidth="15" defaultRowHeight="14.5" x14ac:dyDescent="0.35"/>
  <cols>
    <col min="1" max="1" width="9" style="2" customWidth="1"/>
    <col min="2" max="2" width="8.26953125" style="3" customWidth="1"/>
    <col min="3" max="3" width="37.54296875" style="2" customWidth="1"/>
    <col min="4" max="16384" width="15" style="2"/>
  </cols>
  <sheetData>
    <row r="2" spans="1:77" ht="24.75" customHeight="1" x14ac:dyDescent="0.35">
      <c r="B2" s="152" t="s">
        <v>4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152"/>
      <c r="BX2" s="152"/>
      <c r="BY2" s="152"/>
    </row>
    <row r="3" spans="1:77" ht="20.25" customHeight="1" thickBot="1" x14ac:dyDescent="0.4">
      <c r="B3" s="153" t="s">
        <v>242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</row>
    <row r="4" spans="1:77" ht="30.75" customHeight="1" thickBot="1" x14ac:dyDescent="0.4">
      <c r="B4" s="149" t="s">
        <v>6</v>
      </c>
      <c r="C4" s="149"/>
      <c r="D4" s="151" t="s">
        <v>8</v>
      </c>
      <c r="E4" s="151"/>
      <c r="F4" s="151"/>
      <c r="G4" s="151" t="s">
        <v>9</v>
      </c>
      <c r="H4" s="151"/>
      <c r="I4" s="151"/>
      <c r="J4" s="151" t="s">
        <v>196</v>
      </c>
      <c r="K4" s="151"/>
      <c r="L4" s="151" t="s">
        <v>197</v>
      </c>
      <c r="M4" s="151"/>
      <c r="N4" s="151"/>
      <c r="O4" s="151" t="s">
        <v>11</v>
      </c>
      <c r="P4" s="151"/>
      <c r="Q4" s="151"/>
      <c r="R4" s="1" t="s">
        <v>198</v>
      </c>
      <c r="S4" s="151" t="s">
        <v>13</v>
      </c>
      <c r="T4" s="151"/>
      <c r="U4" s="151"/>
      <c r="V4" s="151" t="s">
        <v>14</v>
      </c>
      <c r="W4" s="151"/>
      <c r="X4" s="151"/>
      <c r="Y4" s="151" t="s">
        <v>15</v>
      </c>
      <c r="Z4" s="151"/>
      <c r="AA4" s="151"/>
      <c r="AB4" s="151" t="s">
        <v>16</v>
      </c>
      <c r="AC4" s="151"/>
      <c r="AD4" s="151"/>
      <c r="AE4" s="151" t="s">
        <v>17</v>
      </c>
      <c r="AF4" s="151"/>
      <c r="AG4" s="151"/>
      <c r="AH4" s="151" t="s">
        <v>21</v>
      </c>
      <c r="AI4" s="151"/>
      <c r="AJ4" s="151"/>
      <c r="AK4" s="151" t="s">
        <v>22</v>
      </c>
      <c r="AL4" s="151"/>
      <c r="AM4" s="151"/>
      <c r="AN4" s="151" t="s">
        <v>23</v>
      </c>
      <c r="AO4" s="151"/>
      <c r="AP4" s="151" t="s">
        <v>199</v>
      </c>
      <c r="AQ4" s="151"/>
      <c r="AR4" s="151"/>
      <c r="AS4" s="151" t="s">
        <v>200</v>
      </c>
      <c r="AT4" s="151"/>
      <c r="AU4" s="151"/>
      <c r="AV4" s="151" t="s">
        <v>201</v>
      </c>
      <c r="AW4" s="151"/>
      <c r="AX4" s="151"/>
      <c r="AY4" s="151" t="s">
        <v>202</v>
      </c>
      <c r="AZ4" s="151"/>
      <c r="BA4" s="151"/>
      <c r="BB4" s="151" t="s">
        <v>203</v>
      </c>
      <c r="BC4" s="151"/>
      <c r="BD4" s="151" t="s">
        <v>204</v>
      </c>
      <c r="BE4" s="151"/>
      <c r="BF4" s="151" t="s">
        <v>205</v>
      </c>
      <c r="BG4" s="151"/>
      <c r="BH4" s="151" t="s">
        <v>206</v>
      </c>
      <c r="BI4" s="151"/>
      <c r="BJ4" s="151" t="s">
        <v>207</v>
      </c>
      <c r="BK4" s="151"/>
      <c r="BL4" s="151" t="s">
        <v>208</v>
      </c>
      <c r="BM4" s="151"/>
      <c r="BN4" s="151"/>
      <c r="BO4" s="151" t="s">
        <v>209</v>
      </c>
      <c r="BP4" s="151"/>
      <c r="BQ4" s="151"/>
      <c r="BR4" s="151" t="s">
        <v>210</v>
      </c>
      <c r="BS4" s="151"/>
      <c r="BT4" s="151" t="s">
        <v>31</v>
      </c>
      <c r="BU4" s="151"/>
      <c r="BV4" s="151"/>
      <c r="BW4" s="151" t="s">
        <v>211</v>
      </c>
      <c r="BX4" s="151"/>
      <c r="BY4" s="151"/>
    </row>
    <row r="5" spans="1:77" ht="15" customHeight="1" thickBot="1" x14ac:dyDescent="0.4">
      <c r="B5" s="149"/>
      <c r="C5" s="149"/>
      <c r="D5" s="5" t="s">
        <v>212</v>
      </c>
      <c r="E5" s="5" t="s">
        <v>100</v>
      </c>
      <c r="F5" s="5" t="s">
        <v>101</v>
      </c>
      <c r="G5" s="5" t="s">
        <v>212</v>
      </c>
      <c r="H5" s="5" t="s">
        <v>100</v>
      </c>
      <c r="I5" s="5" t="s">
        <v>101</v>
      </c>
      <c r="J5" s="5" t="s">
        <v>100</v>
      </c>
      <c r="K5" s="5" t="s">
        <v>101</v>
      </c>
      <c r="L5" s="5" t="s">
        <v>212</v>
      </c>
      <c r="M5" s="5" t="s">
        <v>100</v>
      </c>
      <c r="N5" s="5" t="s">
        <v>101</v>
      </c>
      <c r="O5" s="5" t="s">
        <v>212</v>
      </c>
      <c r="P5" s="5" t="s">
        <v>100</v>
      </c>
      <c r="Q5" s="5" t="s">
        <v>101</v>
      </c>
      <c r="R5" s="5" t="s">
        <v>213</v>
      </c>
      <c r="S5" s="5" t="s">
        <v>212</v>
      </c>
      <c r="T5" s="5" t="s">
        <v>100</v>
      </c>
      <c r="U5" s="5" t="s">
        <v>101</v>
      </c>
      <c r="V5" s="5" t="s">
        <v>102</v>
      </c>
      <c r="W5" s="5" t="s">
        <v>103</v>
      </c>
      <c r="X5" s="5" t="s">
        <v>104</v>
      </c>
      <c r="Y5" s="5" t="s">
        <v>212</v>
      </c>
      <c r="Z5" s="5" t="s">
        <v>100</v>
      </c>
      <c r="AA5" s="5" t="s">
        <v>101</v>
      </c>
      <c r="AB5" s="5" t="s">
        <v>212</v>
      </c>
      <c r="AC5" s="5" t="s">
        <v>100</v>
      </c>
      <c r="AD5" s="5" t="s">
        <v>101</v>
      </c>
      <c r="AE5" s="5" t="s">
        <v>212</v>
      </c>
      <c r="AF5" s="5" t="s">
        <v>100</v>
      </c>
      <c r="AG5" s="5" t="s">
        <v>101</v>
      </c>
      <c r="AH5" s="5" t="s">
        <v>212</v>
      </c>
      <c r="AI5" s="5" t="s">
        <v>100</v>
      </c>
      <c r="AJ5" s="5" t="s">
        <v>101</v>
      </c>
      <c r="AK5" s="5" t="s">
        <v>212</v>
      </c>
      <c r="AL5" s="5" t="s">
        <v>100</v>
      </c>
      <c r="AM5" s="5" t="s">
        <v>101</v>
      </c>
      <c r="AN5" s="5" t="s">
        <v>212</v>
      </c>
      <c r="AO5" s="5" t="s">
        <v>100</v>
      </c>
      <c r="AP5" s="5" t="s">
        <v>212</v>
      </c>
      <c r="AQ5" s="5" t="s">
        <v>100</v>
      </c>
      <c r="AR5" s="5" t="s">
        <v>101</v>
      </c>
      <c r="AS5" s="5" t="s">
        <v>212</v>
      </c>
      <c r="AT5" s="5" t="s">
        <v>100</v>
      </c>
      <c r="AU5" s="5" t="s">
        <v>101</v>
      </c>
      <c r="AV5" s="5" t="s">
        <v>212</v>
      </c>
      <c r="AW5" s="5" t="s">
        <v>100</v>
      </c>
      <c r="AX5" s="5" t="s">
        <v>101</v>
      </c>
      <c r="AY5" s="5" t="s">
        <v>212</v>
      </c>
      <c r="AZ5" s="5" t="s">
        <v>100</v>
      </c>
      <c r="BA5" s="5" t="s">
        <v>101</v>
      </c>
      <c r="BB5" s="5" t="s">
        <v>100</v>
      </c>
      <c r="BC5" s="5" t="s">
        <v>101</v>
      </c>
      <c r="BD5" s="5" t="s">
        <v>100</v>
      </c>
      <c r="BE5" s="5" t="s">
        <v>101</v>
      </c>
      <c r="BF5" s="5" t="s">
        <v>100</v>
      </c>
      <c r="BG5" s="5" t="s">
        <v>101</v>
      </c>
      <c r="BH5" s="5" t="s">
        <v>100</v>
      </c>
      <c r="BI5" s="5" t="s">
        <v>101</v>
      </c>
      <c r="BJ5" s="5" t="s">
        <v>100</v>
      </c>
      <c r="BK5" s="5" t="s">
        <v>101</v>
      </c>
      <c r="BL5" s="5" t="s">
        <v>212</v>
      </c>
      <c r="BM5" s="5" t="s">
        <v>100</v>
      </c>
      <c r="BN5" s="5" t="s">
        <v>101</v>
      </c>
      <c r="BO5" s="5" t="s">
        <v>212</v>
      </c>
      <c r="BP5" s="5" t="s">
        <v>100</v>
      </c>
      <c r="BQ5" s="5" t="s">
        <v>101</v>
      </c>
      <c r="BR5" s="5" t="s">
        <v>100</v>
      </c>
      <c r="BS5" s="5" t="s">
        <v>101</v>
      </c>
      <c r="BT5" s="5" t="s">
        <v>212</v>
      </c>
      <c r="BU5" s="5" t="s">
        <v>100</v>
      </c>
      <c r="BV5" s="5" t="s">
        <v>101</v>
      </c>
      <c r="BW5" s="5" t="s">
        <v>212</v>
      </c>
      <c r="BX5" s="5" t="s">
        <v>100</v>
      </c>
      <c r="BY5" s="5" t="s">
        <v>101</v>
      </c>
    </row>
    <row r="6" spans="1:77" ht="15" customHeight="1" thickBot="1" x14ac:dyDescent="0.4">
      <c r="B6" s="6" t="s">
        <v>214</v>
      </c>
      <c r="C6" s="7" t="s">
        <v>106</v>
      </c>
      <c r="D6" s="8">
        <v>1629.81</v>
      </c>
      <c r="E6" s="8">
        <v>1738.07</v>
      </c>
      <c r="F6" s="8">
        <v>1847.12</v>
      </c>
      <c r="G6" s="8">
        <v>2933.66</v>
      </c>
      <c r="H6" s="8">
        <v>3041.63</v>
      </c>
      <c r="I6" s="8">
        <v>3150.97</v>
      </c>
      <c r="J6" s="8">
        <v>4400.49</v>
      </c>
      <c r="K6" s="8">
        <v>4780.78</v>
      </c>
      <c r="L6" s="8">
        <v>3041.63</v>
      </c>
      <c r="M6" s="8">
        <v>4400.49</v>
      </c>
      <c r="N6" s="8">
        <v>5377.17</v>
      </c>
      <c r="O6" s="8">
        <v>4780.78</v>
      </c>
      <c r="P6" s="8">
        <v>5378.37</v>
      </c>
      <c r="Q6" s="8">
        <v>7000</v>
      </c>
      <c r="R6" s="8">
        <v>7000</v>
      </c>
      <c r="S6" s="8">
        <v>4346.16</v>
      </c>
      <c r="T6" s="8">
        <v>5432.7</v>
      </c>
      <c r="U6" s="8">
        <v>7000</v>
      </c>
      <c r="V6" s="8">
        <v>8000</v>
      </c>
      <c r="W6" s="8">
        <v>10000</v>
      </c>
      <c r="X6" s="8">
        <v>11500</v>
      </c>
      <c r="Y6" s="8">
        <v>5593.8</v>
      </c>
      <c r="Z6" s="8">
        <v>6426.8</v>
      </c>
      <c r="AA6" s="8">
        <v>7726.8</v>
      </c>
      <c r="AB6" s="8">
        <v>8744.14</v>
      </c>
      <c r="AC6" s="8">
        <v>9944</v>
      </c>
      <c r="AD6" s="8">
        <v>10443.5</v>
      </c>
      <c r="AE6" s="8">
        <v>11143.5</v>
      </c>
      <c r="AF6" s="8">
        <v>11929.98</v>
      </c>
      <c r="AG6" s="8">
        <v>13093.5</v>
      </c>
      <c r="AH6" s="8">
        <v>4346.16</v>
      </c>
      <c r="AI6" s="8">
        <v>5432.7</v>
      </c>
      <c r="AJ6" s="8">
        <v>7000</v>
      </c>
      <c r="AK6" s="8">
        <v>4346.16</v>
      </c>
      <c r="AL6" s="8">
        <v>5432.7</v>
      </c>
      <c r="AM6" s="8">
        <v>7000</v>
      </c>
      <c r="AN6" s="8">
        <v>4780.78</v>
      </c>
      <c r="AO6" s="8">
        <v>5378.37</v>
      </c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ht="15" customHeight="1" thickBot="1" x14ac:dyDescent="0.4">
      <c r="A7" s="4"/>
      <c r="B7" s="9" t="s">
        <v>215</v>
      </c>
      <c r="C7" s="10" t="s">
        <v>216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</row>
    <row r="8" spans="1:77" ht="15" customHeight="1" thickBot="1" x14ac:dyDescent="0.4">
      <c r="B8" s="9" t="s">
        <v>217</v>
      </c>
      <c r="C8" s="10" t="s">
        <v>218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</row>
    <row r="9" spans="1:77" ht="15" customHeight="1" thickBot="1" x14ac:dyDescent="0.4">
      <c r="B9" s="9" t="s">
        <v>219</v>
      </c>
      <c r="C9" s="10" t="s">
        <v>220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</row>
    <row r="10" spans="1:77" ht="15" customHeight="1" thickBot="1" x14ac:dyDescent="0.4">
      <c r="B10" s="9" t="s">
        <v>221</v>
      </c>
      <c r="C10" s="10" t="s">
        <v>222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</row>
    <row r="11" spans="1:77" ht="15" customHeight="1" thickBot="1" x14ac:dyDescent="0.4">
      <c r="B11" s="9" t="s">
        <v>223</v>
      </c>
      <c r="C11" s="10" t="s">
        <v>224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</row>
    <row r="12" spans="1:77" ht="15" customHeight="1" thickBot="1" x14ac:dyDescent="0.4">
      <c r="B12" s="12" t="s">
        <v>225</v>
      </c>
      <c r="C12" s="10" t="s">
        <v>226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</row>
    <row r="13" spans="1:77" ht="15" customHeight="1" thickBot="1" x14ac:dyDescent="0.4">
      <c r="B13" s="149" t="s">
        <v>227</v>
      </c>
      <c r="C13" s="14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</row>
    <row r="14" spans="1:77" ht="15" customHeight="1" thickBot="1" x14ac:dyDescent="0.4">
      <c r="A14" s="14"/>
      <c r="B14" s="9" t="s">
        <v>228</v>
      </c>
      <c r="C14" s="10" t="s">
        <v>135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</row>
    <row r="15" spans="1:77" ht="15" customHeight="1" thickBot="1" x14ac:dyDescent="0.4">
      <c r="A15" s="14"/>
      <c r="B15" s="9" t="s">
        <v>229</v>
      </c>
      <c r="C15" s="10" t="s">
        <v>136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ht="15" customHeight="1" thickBot="1" x14ac:dyDescent="0.4">
      <c r="A16" s="14"/>
      <c r="B16" s="9" t="s">
        <v>230</v>
      </c>
      <c r="C16" s="10" t="s">
        <v>231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5" customHeight="1" thickBot="1" x14ac:dyDescent="0.4">
      <c r="A17" s="14"/>
      <c r="B17" s="9" t="s">
        <v>232</v>
      </c>
      <c r="C17" s="10" t="s">
        <v>233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ht="15" customHeight="1" thickBot="1" x14ac:dyDescent="0.4">
      <c r="A18" s="14"/>
      <c r="B18" s="9" t="s">
        <v>234</v>
      </c>
      <c r="C18" s="10" t="s">
        <v>235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5" customHeight="1" thickBot="1" x14ac:dyDescent="0.4">
      <c r="B19" s="149" t="s">
        <v>236</v>
      </c>
      <c r="C19" s="14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</row>
    <row r="20" spans="1:77" ht="15" customHeight="1" thickBot="1" x14ac:dyDescent="0.4">
      <c r="B20" s="9" t="s">
        <v>237</v>
      </c>
      <c r="C20" s="15" t="s">
        <v>238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ht="15" customHeight="1" thickBot="1" x14ac:dyDescent="0.4">
      <c r="B21" s="149" t="s">
        <v>239</v>
      </c>
      <c r="C21" s="14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7" ht="15" customHeight="1" thickBot="1" x14ac:dyDescent="0.4">
      <c r="B22" s="9" t="s">
        <v>240</v>
      </c>
      <c r="C22" s="10" t="s">
        <v>129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</row>
    <row r="23" spans="1:77" ht="17.25" customHeight="1" thickBot="1" x14ac:dyDescent="0.4">
      <c r="B23" s="154" t="s">
        <v>241</v>
      </c>
      <c r="C23" s="154"/>
      <c r="D23" s="16">
        <f t="shared" ref="D23:AE23" si="0">SUM(D6:D12)+SUM(D14:D18)+D20+D22</f>
        <v>1629.81</v>
      </c>
      <c r="E23" s="16">
        <f t="shared" si="0"/>
        <v>1738.07</v>
      </c>
      <c r="F23" s="16">
        <f t="shared" si="0"/>
        <v>1847.12</v>
      </c>
      <c r="G23" s="16">
        <f t="shared" si="0"/>
        <v>2933.66</v>
      </c>
      <c r="H23" s="16">
        <f t="shared" si="0"/>
        <v>3041.63</v>
      </c>
      <c r="I23" s="16">
        <f t="shared" si="0"/>
        <v>3150.97</v>
      </c>
      <c r="J23" s="16">
        <f t="shared" si="0"/>
        <v>4400.49</v>
      </c>
      <c r="K23" s="16">
        <f t="shared" si="0"/>
        <v>4780.78</v>
      </c>
      <c r="L23" s="16">
        <f t="shared" si="0"/>
        <v>3041.63</v>
      </c>
      <c r="M23" s="16">
        <f t="shared" si="0"/>
        <v>4400.49</v>
      </c>
      <c r="N23" s="16">
        <f t="shared" si="0"/>
        <v>5377.17</v>
      </c>
      <c r="O23" s="16">
        <f t="shared" si="0"/>
        <v>4780.78</v>
      </c>
      <c r="P23" s="16">
        <f t="shared" si="0"/>
        <v>5378.37</v>
      </c>
      <c r="Q23" s="16">
        <f t="shared" si="0"/>
        <v>7000</v>
      </c>
      <c r="R23" s="16">
        <f t="shared" si="0"/>
        <v>7000</v>
      </c>
      <c r="S23" s="16">
        <f t="shared" si="0"/>
        <v>4346.16</v>
      </c>
      <c r="T23" s="16">
        <f t="shared" si="0"/>
        <v>5432.7</v>
      </c>
      <c r="U23" s="16">
        <f t="shared" si="0"/>
        <v>7000</v>
      </c>
      <c r="V23" s="16">
        <f t="shared" si="0"/>
        <v>8000</v>
      </c>
      <c r="W23" s="16">
        <f t="shared" si="0"/>
        <v>10000</v>
      </c>
      <c r="X23" s="16">
        <f t="shared" si="0"/>
        <v>11500</v>
      </c>
      <c r="Y23" s="16">
        <f t="shared" si="0"/>
        <v>5593.8</v>
      </c>
      <c r="Z23" s="16">
        <f t="shared" si="0"/>
        <v>6426.8</v>
      </c>
      <c r="AA23" s="16">
        <f t="shared" si="0"/>
        <v>7726.8</v>
      </c>
      <c r="AB23" s="16">
        <f t="shared" si="0"/>
        <v>8744.14</v>
      </c>
      <c r="AC23" s="16">
        <f t="shared" si="0"/>
        <v>9944</v>
      </c>
      <c r="AD23" s="16">
        <f t="shared" si="0"/>
        <v>10443.5</v>
      </c>
      <c r="AE23" s="16">
        <f t="shared" si="0"/>
        <v>11143.5</v>
      </c>
      <c r="AF23" s="16">
        <f t="shared" ref="AF23:BK23" si="1">SUM(AF6:AF12)+SUM(AF14:AF18)+AF20+AF22</f>
        <v>11929.98</v>
      </c>
      <c r="AG23" s="16">
        <f t="shared" si="1"/>
        <v>13093.5</v>
      </c>
      <c r="AH23" s="16">
        <f t="shared" si="1"/>
        <v>4346.16</v>
      </c>
      <c r="AI23" s="16">
        <f t="shared" si="1"/>
        <v>5432.7</v>
      </c>
      <c r="AJ23" s="16">
        <f t="shared" si="1"/>
        <v>7000</v>
      </c>
      <c r="AK23" s="16">
        <f t="shared" si="1"/>
        <v>4346.16</v>
      </c>
      <c r="AL23" s="16">
        <f t="shared" si="1"/>
        <v>5432.7</v>
      </c>
      <c r="AM23" s="16">
        <f t="shared" si="1"/>
        <v>7000</v>
      </c>
      <c r="AN23" s="16">
        <f t="shared" si="1"/>
        <v>4780.78</v>
      </c>
      <c r="AO23" s="16">
        <f t="shared" si="1"/>
        <v>5378.37</v>
      </c>
      <c r="AP23" s="16">
        <f t="shared" si="1"/>
        <v>0</v>
      </c>
      <c r="AQ23" s="16">
        <f t="shared" si="1"/>
        <v>0</v>
      </c>
      <c r="AR23" s="16">
        <f t="shared" si="1"/>
        <v>0</v>
      </c>
      <c r="AS23" s="16">
        <f t="shared" si="1"/>
        <v>0</v>
      </c>
      <c r="AT23" s="16">
        <f t="shared" si="1"/>
        <v>0</v>
      </c>
      <c r="AU23" s="16">
        <f t="shared" si="1"/>
        <v>0</v>
      </c>
      <c r="AV23" s="16">
        <f t="shared" si="1"/>
        <v>0</v>
      </c>
      <c r="AW23" s="16">
        <f t="shared" si="1"/>
        <v>0</v>
      </c>
      <c r="AX23" s="16">
        <f t="shared" si="1"/>
        <v>0</v>
      </c>
      <c r="AY23" s="16">
        <f t="shared" si="1"/>
        <v>0</v>
      </c>
      <c r="AZ23" s="16">
        <f t="shared" si="1"/>
        <v>0</v>
      </c>
      <c r="BA23" s="16">
        <f t="shared" si="1"/>
        <v>0</v>
      </c>
      <c r="BB23" s="16">
        <f t="shared" si="1"/>
        <v>0</v>
      </c>
      <c r="BC23" s="16">
        <f t="shared" si="1"/>
        <v>0</v>
      </c>
      <c r="BD23" s="16">
        <f t="shared" si="1"/>
        <v>0</v>
      </c>
      <c r="BE23" s="16">
        <f t="shared" si="1"/>
        <v>0</v>
      </c>
      <c r="BF23" s="16">
        <f t="shared" si="1"/>
        <v>0</v>
      </c>
      <c r="BG23" s="16">
        <f t="shared" si="1"/>
        <v>0</v>
      </c>
      <c r="BH23" s="16">
        <f t="shared" si="1"/>
        <v>0</v>
      </c>
      <c r="BI23" s="16">
        <f t="shared" si="1"/>
        <v>0</v>
      </c>
      <c r="BJ23" s="16">
        <f t="shared" si="1"/>
        <v>0</v>
      </c>
      <c r="BK23" s="16">
        <f t="shared" si="1"/>
        <v>0</v>
      </c>
      <c r="BL23" s="16">
        <f t="shared" ref="BL23:BY23" si="2">SUM(BL6:BL12)+SUM(BL14:BL18)+BL20+BL22</f>
        <v>0</v>
      </c>
      <c r="BM23" s="16">
        <f t="shared" si="2"/>
        <v>0</v>
      </c>
      <c r="BN23" s="16">
        <f t="shared" si="2"/>
        <v>0</v>
      </c>
      <c r="BO23" s="16">
        <f t="shared" si="2"/>
        <v>0</v>
      </c>
      <c r="BP23" s="16">
        <f t="shared" si="2"/>
        <v>0</v>
      </c>
      <c r="BQ23" s="16">
        <f t="shared" si="2"/>
        <v>0</v>
      </c>
      <c r="BR23" s="16">
        <f t="shared" si="2"/>
        <v>0</v>
      </c>
      <c r="BS23" s="16">
        <f t="shared" si="2"/>
        <v>0</v>
      </c>
      <c r="BT23" s="16">
        <f t="shared" si="2"/>
        <v>0</v>
      </c>
      <c r="BU23" s="16">
        <f t="shared" si="2"/>
        <v>0</v>
      </c>
      <c r="BV23" s="16">
        <f t="shared" si="2"/>
        <v>0</v>
      </c>
      <c r="BW23" s="16">
        <f t="shared" si="2"/>
        <v>0</v>
      </c>
      <c r="BX23" s="16">
        <f t="shared" si="2"/>
        <v>0</v>
      </c>
      <c r="BY23" s="16">
        <f t="shared" si="2"/>
        <v>0</v>
      </c>
    </row>
  </sheetData>
  <mergeCells count="34">
    <mergeCell ref="B2:BY2"/>
    <mergeCell ref="B3:BY3"/>
    <mergeCell ref="B4:C5"/>
    <mergeCell ref="D4:F4"/>
    <mergeCell ref="G4:I4"/>
    <mergeCell ref="J4:K4"/>
    <mergeCell ref="L4:N4"/>
    <mergeCell ref="O4:Q4"/>
    <mergeCell ref="S4:U4"/>
    <mergeCell ref="V4:X4"/>
    <mergeCell ref="Y4:AA4"/>
    <mergeCell ref="AB4:AD4"/>
    <mergeCell ref="AE4:AG4"/>
    <mergeCell ref="AH4:AJ4"/>
    <mergeCell ref="AK4:AM4"/>
    <mergeCell ref="BO4:BQ4"/>
    <mergeCell ref="BR4:BS4"/>
    <mergeCell ref="BT4:BV4"/>
    <mergeCell ref="BW4:BY4"/>
    <mergeCell ref="BB4:BC4"/>
    <mergeCell ref="BD4:BE4"/>
    <mergeCell ref="BF4:BG4"/>
    <mergeCell ref="BH4:BI4"/>
    <mergeCell ref="BJ4:BK4"/>
    <mergeCell ref="B13:C13"/>
    <mergeCell ref="B19:C19"/>
    <mergeCell ref="B21:C21"/>
    <mergeCell ref="B23:C23"/>
    <mergeCell ref="BL4:BN4"/>
    <mergeCell ref="AN4:AO4"/>
    <mergeCell ref="AP4:AR4"/>
    <mergeCell ref="AS4:AU4"/>
    <mergeCell ref="AV4:AX4"/>
    <mergeCell ref="AY4:BA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Cenário Único</vt:lpstr>
      <vt:lpstr>Resumo Geral Preços</vt:lpstr>
      <vt:lpstr>Referências</vt:lpstr>
      <vt:lpstr>CENARIO 3</vt:lpstr>
      <vt:lpstr>CENARIO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Yoshinori Yasuda</dc:creator>
  <cp:keywords/>
  <dc:description/>
  <cp:lastModifiedBy>Clauber Silva Bonás</cp:lastModifiedBy>
  <cp:revision>0</cp:revision>
  <dcterms:created xsi:type="dcterms:W3CDTF">2021-03-24T00:37:31Z</dcterms:created>
  <dcterms:modified xsi:type="dcterms:W3CDTF">2026-10-09T20:03:26Z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0x0101000F04AD7EF901EF4AAB3363B9393662DE</vt:lpwstr>
  </property>
  <property fmtid="{D5CDD505-2E9C-101B-9397-08002B2CF9AE}" pid="3" name="MediaServiceImageTags">
    <vt:lpwstr/>
  </property>
</Properties>
</file>