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1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07ffe241f554884/Área de Trabalho/RNP - HENRIQUE CURADO/POP-SC/02 - CONTRATAÇÃO DE OBRA/"/>
    </mc:Choice>
  </mc:AlternateContent>
  <xr:revisionPtr revIDLastSave="7" documentId="8_{FFDE2122-4234-4BFC-8A96-ACEC27B4DC3D}" xr6:coauthVersionLast="47" xr6:coauthVersionMax="47" xr10:uidLastSave="{DDA341E5-E0BA-492E-B293-00C589D7D18F}"/>
  <bookViews>
    <workbookView xWindow="38280" yWindow="3465" windowWidth="29040" windowHeight="15720" xr2:uid="{AAC3023E-28DB-4C51-A295-165D9F19D249}"/>
  </bookViews>
  <sheets>
    <sheet name="PLANILHA" sheetId="1" r:id="rId1"/>
    <sheet name="FASE 1" sheetId="12" state="hidden" r:id="rId2"/>
    <sheet name="FASE 2" sheetId="13" state="hidden" r:id="rId3"/>
    <sheet name="FASE 3" sheetId="14" state="hidden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6" i="14" l="1"/>
  <c r="I146" i="14" s="1"/>
  <c r="G146" i="14"/>
  <c r="H141" i="14"/>
  <c r="I141" i="14" s="1"/>
  <c r="I143" i="14" s="1"/>
  <c r="G141" i="14"/>
  <c r="H135" i="14"/>
  <c r="I135" i="14" s="1"/>
  <c r="I138" i="14" s="1"/>
  <c r="G135" i="14"/>
  <c r="H130" i="14"/>
  <c r="I130" i="14" s="1"/>
  <c r="G130" i="14"/>
  <c r="H129" i="14"/>
  <c r="I129" i="14" s="1"/>
  <c r="G129" i="14"/>
  <c r="H128" i="14"/>
  <c r="I128" i="14" s="1"/>
  <c r="G128" i="14"/>
  <c r="I127" i="14"/>
  <c r="I132" i="14" s="1"/>
  <c r="H127" i="14"/>
  <c r="G127" i="14"/>
  <c r="H122" i="14"/>
  <c r="I122" i="14" s="1"/>
  <c r="G122" i="14"/>
  <c r="H120" i="14"/>
  <c r="I120" i="14" s="1"/>
  <c r="G120" i="14"/>
  <c r="H118" i="14"/>
  <c r="I118" i="14" s="1"/>
  <c r="G118" i="14"/>
  <c r="H112" i="14"/>
  <c r="I112" i="14" s="1"/>
  <c r="G112" i="14"/>
  <c r="H107" i="14"/>
  <c r="I107" i="14" s="1"/>
  <c r="G107" i="14"/>
  <c r="H105" i="14"/>
  <c r="I105" i="14" s="1"/>
  <c r="G105" i="14"/>
  <c r="H101" i="14"/>
  <c r="G101" i="14"/>
  <c r="H100" i="14"/>
  <c r="I100" i="14" s="1"/>
  <c r="I102" i="14" s="1"/>
  <c r="G100" i="14"/>
  <c r="H90" i="14"/>
  <c r="I90" i="14" s="1"/>
  <c r="G90" i="14"/>
  <c r="H87" i="14"/>
  <c r="I87" i="14" s="1"/>
  <c r="G87" i="14"/>
  <c r="H79" i="14"/>
  <c r="I79" i="14" s="1"/>
  <c r="G79" i="14"/>
  <c r="H78" i="14"/>
  <c r="I78" i="14" s="1"/>
  <c r="G78" i="14"/>
  <c r="H77" i="14"/>
  <c r="I77" i="14" s="1"/>
  <c r="G77" i="14"/>
  <c r="I76" i="14"/>
  <c r="H76" i="14"/>
  <c r="G76" i="14"/>
  <c r="H75" i="14"/>
  <c r="I75" i="14" s="1"/>
  <c r="G75" i="14"/>
  <c r="H74" i="14"/>
  <c r="I74" i="14" s="1"/>
  <c r="G74" i="14"/>
  <c r="I73" i="14"/>
  <c r="H73" i="14"/>
  <c r="G73" i="14"/>
  <c r="H72" i="14"/>
  <c r="I72" i="14" s="1"/>
  <c r="G72" i="14"/>
  <c r="H71" i="14"/>
  <c r="I71" i="14" s="1"/>
  <c r="G71" i="14"/>
  <c r="H70" i="14"/>
  <c r="I70" i="14" s="1"/>
  <c r="G70" i="14"/>
  <c r="H69" i="14"/>
  <c r="I69" i="14" s="1"/>
  <c r="G69" i="14"/>
  <c r="H68" i="14"/>
  <c r="I68" i="14" s="1"/>
  <c r="G68" i="14"/>
  <c r="H67" i="14"/>
  <c r="I67" i="14" s="1"/>
  <c r="G67" i="14"/>
  <c r="H66" i="14"/>
  <c r="I66" i="14" s="1"/>
  <c r="G66" i="14"/>
  <c r="H65" i="14"/>
  <c r="I65" i="14" s="1"/>
  <c r="G65" i="14"/>
  <c r="I59" i="14"/>
  <c r="H59" i="14"/>
  <c r="G59" i="14"/>
  <c r="I58" i="14"/>
  <c r="H58" i="14"/>
  <c r="G58" i="14"/>
  <c r="I57" i="14"/>
  <c r="H57" i="14"/>
  <c r="G57" i="14"/>
  <c r="I56" i="14"/>
  <c r="H56" i="14"/>
  <c r="G56" i="14"/>
  <c r="I55" i="14"/>
  <c r="H55" i="14"/>
  <c r="G55" i="14"/>
  <c r="I53" i="14"/>
  <c r="H53" i="14"/>
  <c r="G53" i="14"/>
  <c r="I52" i="14"/>
  <c r="H52" i="14"/>
  <c r="G52" i="14"/>
  <c r="I51" i="14"/>
  <c r="H51" i="14"/>
  <c r="G51" i="14"/>
  <c r="I50" i="14"/>
  <c r="H50" i="14"/>
  <c r="G50" i="14"/>
  <c r="I49" i="14"/>
  <c r="H49" i="14"/>
  <c r="G49" i="14"/>
  <c r="I48" i="14"/>
  <c r="H48" i="14"/>
  <c r="G48" i="14"/>
  <c r="I47" i="14"/>
  <c r="H47" i="14"/>
  <c r="G47" i="14"/>
  <c r="I46" i="14"/>
  <c r="H46" i="14"/>
  <c r="G46" i="14"/>
  <c r="I45" i="14"/>
  <c r="H45" i="14"/>
  <c r="G45" i="14"/>
  <c r="I44" i="14"/>
  <c r="H44" i="14"/>
  <c r="G44" i="14"/>
  <c r="I43" i="14"/>
  <c r="H43" i="14"/>
  <c r="G43" i="14"/>
  <c r="I42" i="14"/>
  <c r="H42" i="14"/>
  <c r="G42" i="14"/>
  <c r="I41" i="14"/>
  <c r="H41" i="14"/>
  <c r="G41" i="14"/>
  <c r="I40" i="14"/>
  <c r="H40" i="14"/>
  <c r="G40" i="14"/>
  <c r="I39" i="14"/>
  <c r="I60" i="14" s="1"/>
  <c r="H39" i="14"/>
  <c r="G39" i="14"/>
  <c r="I38" i="14"/>
  <c r="H38" i="14"/>
  <c r="G38" i="14"/>
  <c r="H37" i="14"/>
  <c r="G37" i="14"/>
  <c r="H36" i="14"/>
  <c r="G36" i="14"/>
  <c r="H34" i="14"/>
  <c r="G34" i="14"/>
  <c r="H33" i="14"/>
  <c r="I33" i="14" s="1"/>
  <c r="G33" i="14"/>
  <c r="H32" i="14"/>
  <c r="I32" i="14" s="1"/>
  <c r="G32" i="14"/>
  <c r="H31" i="14"/>
  <c r="I31" i="14" s="1"/>
  <c r="G31" i="14"/>
  <c r="H30" i="14"/>
  <c r="I30" i="14" s="1"/>
  <c r="G30" i="14"/>
  <c r="H29" i="14"/>
  <c r="I29" i="14" s="1"/>
  <c r="G29" i="14"/>
  <c r="H28" i="14"/>
  <c r="I28" i="14" s="1"/>
  <c r="G28" i="14"/>
  <c r="H27" i="14"/>
  <c r="I27" i="14" s="1"/>
  <c r="G27" i="14"/>
  <c r="H26" i="14"/>
  <c r="I26" i="14" s="1"/>
  <c r="G26" i="14"/>
  <c r="H25" i="14"/>
  <c r="G25" i="14"/>
  <c r="H24" i="14"/>
  <c r="G24" i="14"/>
  <c r="I22" i="14"/>
  <c r="H22" i="14"/>
  <c r="G22" i="14"/>
  <c r="H21" i="14"/>
  <c r="I21" i="14" s="1"/>
  <c r="G21" i="14"/>
  <c r="H20" i="14"/>
  <c r="I20" i="14" s="1"/>
  <c r="G20" i="14"/>
  <c r="H19" i="14"/>
  <c r="I19" i="14" s="1"/>
  <c r="G19" i="14"/>
  <c r="H18" i="14"/>
  <c r="I18" i="14" s="1"/>
  <c r="G18" i="14"/>
  <c r="H17" i="14"/>
  <c r="I17" i="14" s="1"/>
  <c r="G17" i="14"/>
  <c r="H16" i="14"/>
  <c r="I16" i="14" s="1"/>
  <c r="G16" i="14"/>
  <c r="H197" i="13"/>
  <c r="I197" i="13" s="1"/>
  <c r="G197" i="13"/>
  <c r="H195" i="13"/>
  <c r="I195" i="13" s="1"/>
  <c r="G195" i="13"/>
  <c r="H193" i="13"/>
  <c r="I193" i="13" s="1"/>
  <c r="I198" i="13" s="1"/>
  <c r="G193" i="13"/>
  <c r="H187" i="13"/>
  <c r="I187" i="13" s="1"/>
  <c r="G187" i="13"/>
  <c r="H185" i="13"/>
  <c r="I185" i="13" s="1"/>
  <c r="G185" i="13"/>
  <c r="H183" i="13"/>
  <c r="I183" i="13" s="1"/>
  <c r="G183" i="13"/>
  <c r="H181" i="13"/>
  <c r="I181" i="13" s="1"/>
  <c r="I190" i="13" s="1"/>
  <c r="G181" i="13"/>
  <c r="H177" i="13"/>
  <c r="I177" i="13" s="1"/>
  <c r="G177" i="13"/>
  <c r="H176" i="13"/>
  <c r="I176" i="13" s="1"/>
  <c r="G176" i="13"/>
  <c r="H175" i="13"/>
  <c r="I175" i="13" s="1"/>
  <c r="G175" i="13"/>
  <c r="H174" i="13"/>
  <c r="I174" i="13" s="1"/>
  <c r="G174" i="13"/>
  <c r="I169" i="13"/>
  <c r="H169" i="13"/>
  <c r="G169" i="13"/>
  <c r="H167" i="13"/>
  <c r="I167" i="13" s="1"/>
  <c r="G167" i="13"/>
  <c r="H165" i="13"/>
  <c r="I165" i="13" s="1"/>
  <c r="I171" i="13" s="1"/>
  <c r="G165" i="13"/>
  <c r="I159" i="13"/>
  <c r="H159" i="13"/>
  <c r="G159" i="13"/>
  <c r="H154" i="13"/>
  <c r="I154" i="13" s="1"/>
  <c r="G154" i="13"/>
  <c r="I152" i="13"/>
  <c r="H152" i="13"/>
  <c r="G152" i="13"/>
  <c r="H150" i="13"/>
  <c r="I150" i="13" s="1"/>
  <c r="I162" i="13" s="1"/>
  <c r="G150" i="13"/>
  <c r="H146" i="13"/>
  <c r="G146" i="13"/>
  <c r="H145" i="13"/>
  <c r="I145" i="13" s="1"/>
  <c r="G145" i="13"/>
  <c r="H144" i="13"/>
  <c r="I144" i="13" s="1"/>
  <c r="G144" i="13"/>
  <c r="H143" i="13"/>
  <c r="I143" i="13" s="1"/>
  <c r="I147" i="13" s="1"/>
  <c r="G143" i="13"/>
  <c r="H133" i="13"/>
  <c r="I133" i="13" s="1"/>
  <c r="G133" i="13"/>
  <c r="H130" i="13"/>
  <c r="I130" i="13" s="1"/>
  <c r="G130" i="13"/>
  <c r="I129" i="13"/>
  <c r="H129" i="13"/>
  <c r="G129" i="13"/>
  <c r="H128" i="13"/>
  <c r="I128" i="13" s="1"/>
  <c r="G128" i="13"/>
  <c r="H120" i="13"/>
  <c r="I120" i="13" s="1"/>
  <c r="G120" i="13"/>
  <c r="H119" i="13"/>
  <c r="I119" i="13" s="1"/>
  <c r="G119" i="13"/>
  <c r="H118" i="13"/>
  <c r="I118" i="13" s="1"/>
  <c r="G118" i="13"/>
  <c r="H117" i="13"/>
  <c r="I117" i="13" s="1"/>
  <c r="G117" i="13"/>
  <c r="H116" i="13"/>
  <c r="I116" i="13" s="1"/>
  <c r="G116" i="13"/>
  <c r="H115" i="13"/>
  <c r="I115" i="13" s="1"/>
  <c r="G115" i="13"/>
  <c r="H114" i="13"/>
  <c r="I114" i="13" s="1"/>
  <c r="G114" i="13"/>
  <c r="H113" i="13"/>
  <c r="I113" i="13" s="1"/>
  <c r="G113" i="13"/>
  <c r="I112" i="13"/>
  <c r="H112" i="13"/>
  <c r="G112" i="13"/>
  <c r="H111" i="13"/>
  <c r="I111" i="13" s="1"/>
  <c r="G111" i="13"/>
  <c r="I110" i="13"/>
  <c r="H110" i="13"/>
  <c r="G110" i="13"/>
  <c r="H109" i="13"/>
  <c r="I109" i="13" s="1"/>
  <c r="G109" i="13"/>
  <c r="H108" i="13"/>
  <c r="I108" i="13" s="1"/>
  <c r="G108" i="13"/>
  <c r="H107" i="13"/>
  <c r="I107" i="13" s="1"/>
  <c r="G107" i="13"/>
  <c r="H106" i="13"/>
  <c r="I106" i="13" s="1"/>
  <c r="G106" i="13"/>
  <c r="H105" i="13"/>
  <c r="I105" i="13" s="1"/>
  <c r="G105" i="13"/>
  <c r="H104" i="13"/>
  <c r="I104" i="13" s="1"/>
  <c r="G104" i="13"/>
  <c r="H103" i="13"/>
  <c r="I103" i="13" s="1"/>
  <c r="G103" i="13"/>
  <c r="H102" i="13"/>
  <c r="I102" i="13" s="1"/>
  <c r="G102" i="13"/>
  <c r="H101" i="13"/>
  <c r="I101" i="13" s="1"/>
  <c r="G101" i="13"/>
  <c r="H100" i="13"/>
  <c r="I100" i="13" s="1"/>
  <c r="G100" i="13"/>
  <c r="H99" i="13"/>
  <c r="I99" i="13" s="1"/>
  <c r="G99" i="13"/>
  <c r="H98" i="13"/>
  <c r="I98" i="13" s="1"/>
  <c r="G98" i="13"/>
  <c r="H97" i="13"/>
  <c r="I97" i="13" s="1"/>
  <c r="G97" i="13"/>
  <c r="I96" i="13"/>
  <c r="H96" i="13"/>
  <c r="G96" i="13"/>
  <c r="H95" i="13"/>
  <c r="I95" i="13" s="1"/>
  <c r="G95" i="13"/>
  <c r="I94" i="13"/>
  <c r="H94" i="13"/>
  <c r="G94" i="13"/>
  <c r="H93" i="13"/>
  <c r="I93" i="13" s="1"/>
  <c r="G93" i="13"/>
  <c r="H92" i="13"/>
  <c r="I92" i="13" s="1"/>
  <c r="G92" i="13"/>
  <c r="H91" i="13"/>
  <c r="I91" i="13" s="1"/>
  <c r="G91" i="13"/>
  <c r="H90" i="13"/>
  <c r="I90" i="13" s="1"/>
  <c r="G90" i="13"/>
  <c r="H89" i="13"/>
  <c r="I89" i="13" s="1"/>
  <c r="G89" i="13"/>
  <c r="H88" i="13"/>
  <c r="I88" i="13" s="1"/>
  <c r="G88" i="13"/>
  <c r="H87" i="13"/>
  <c r="I87" i="13" s="1"/>
  <c r="G87" i="13"/>
  <c r="H86" i="13"/>
  <c r="I86" i="13" s="1"/>
  <c r="G86" i="13"/>
  <c r="F80" i="13"/>
  <c r="I79" i="13"/>
  <c r="H79" i="13"/>
  <c r="G79" i="13"/>
  <c r="I78" i="13"/>
  <c r="H78" i="13"/>
  <c r="I77" i="13"/>
  <c r="H77" i="13"/>
  <c r="G77" i="13"/>
  <c r="I76" i="13"/>
  <c r="H76" i="13"/>
  <c r="G76" i="13"/>
  <c r="I75" i="13"/>
  <c r="H75" i="13"/>
  <c r="G75" i="13"/>
  <c r="I74" i="13"/>
  <c r="H74" i="13"/>
  <c r="G74" i="13"/>
  <c r="I73" i="13"/>
  <c r="H73" i="13"/>
  <c r="G73" i="13"/>
  <c r="I72" i="13"/>
  <c r="H72" i="13"/>
  <c r="G72" i="13"/>
  <c r="I71" i="13"/>
  <c r="H71" i="13"/>
  <c r="G71" i="13"/>
  <c r="I70" i="13"/>
  <c r="H70" i="13"/>
  <c r="G70" i="13"/>
  <c r="I69" i="13"/>
  <c r="H69" i="13"/>
  <c r="G69" i="13"/>
  <c r="I68" i="13"/>
  <c r="H68" i="13"/>
  <c r="G68" i="13"/>
  <c r="I67" i="13"/>
  <c r="H67" i="13"/>
  <c r="G67" i="13"/>
  <c r="I66" i="13"/>
  <c r="H66" i="13"/>
  <c r="G66" i="13"/>
  <c r="I65" i="13"/>
  <c r="H65" i="13"/>
  <c r="G65" i="13"/>
  <c r="I64" i="13"/>
  <c r="H64" i="13"/>
  <c r="G64" i="13"/>
  <c r="I63" i="13"/>
  <c r="I80" i="13" s="1"/>
  <c r="C81" i="13" s="1"/>
  <c r="H63" i="13"/>
  <c r="G63" i="13"/>
  <c r="H62" i="13"/>
  <c r="G62" i="13"/>
  <c r="I59" i="13"/>
  <c r="H59" i="13"/>
  <c r="G59" i="13"/>
  <c r="I58" i="13"/>
  <c r="H58" i="13"/>
  <c r="G58" i="13"/>
  <c r="I57" i="13"/>
  <c r="H57" i="13"/>
  <c r="G57" i="13"/>
  <c r="I56" i="13"/>
  <c r="H56" i="13"/>
  <c r="G56" i="13"/>
  <c r="I55" i="13"/>
  <c r="H55" i="13"/>
  <c r="G55" i="13"/>
  <c r="I54" i="13"/>
  <c r="H54" i="13"/>
  <c r="G54" i="13"/>
  <c r="I53" i="13"/>
  <c r="H53" i="13"/>
  <c r="G53" i="13"/>
  <c r="I52" i="13"/>
  <c r="H52" i="13"/>
  <c r="G52" i="13"/>
  <c r="I51" i="13"/>
  <c r="H51" i="13"/>
  <c r="G51" i="13"/>
  <c r="I50" i="13"/>
  <c r="H50" i="13"/>
  <c r="G50" i="13"/>
  <c r="I49" i="13"/>
  <c r="H49" i="13"/>
  <c r="G49" i="13"/>
  <c r="I48" i="13"/>
  <c r="H48" i="13"/>
  <c r="G48" i="13"/>
  <c r="I47" i="13"/>
  <c r="H47" i="13"/>
  <c r="G47" i="13"/>
  <c r="I46" i="13"/>
  <c r="H46" i="13"/>
  <c r="G46" i="13"/>
  <c r="I45" i="13"/>
  <c r="H45" i="13"/>
  <c r="G45" i="13"/>
  <c r="I44" i="13"/>
  <c r="H44" i="13"/>
  <c r="G44" i="13"/>
  <c r="I43" i="13"/>
  <c r="H43" i="13"/>
  <c r="G43" i="13"/>
  <c r="I42" i="13"/>
  <c r="H42" i="13"/>
  <c r="G42" i="13"/>
  <c r="I41" i="13"/>
  <c r="H41" i="13"/>
  <c r="G41" i="13"/>
  <c r="I40" i="13"/>
  <c r="I60" i="13" s="1"/>
  <c r="C61" i="13" s="1"/>
  <c r="H40" i="13"/>
  <c r="G40" i="13"/>
  <c r="I39" i="13"/>
  <c r="H39" i="13"/>
  <c r="G39" i="13"/>
  <c r="I38" i="13"/>
  <c r="H38" i="13"/>
  <c r="G38" i="13"/>
  <c r="H37" i="13"/>
  <c r="G37" i="13"/>
  <c r="H36" i="13"/>
  <c r="G36" i="13"/>
  <c r="H34" i="13"/>
  <c r="G34" i="13"/>
  <c r="H33" i="13"/>
  <c r="I33" i="13" s="1"/>
  <c r="G33" i="13"/>
  <c r="H32" i="13"/>
  <c r="I32" i="13" s="1"/>
  <c r="G32" i="13"/>
  <c r="H31" i="13"/>
  <c r="I31" i="13" s="1"/>
  <c r="G31" i="13"/>
  <c r="H30" i="13"/>
  <c r="I30" i="13" s="1"/>
  <c r="G30" i="13"/>
  <c r="I29" i="13"/>
  <c r="H29" i="13"/>
  <c r="G29" i="13"/>
  <c r="H28" i="13"/>
  <c r="I28" i="13" s="1"/>
  <c r="G28" i="13"/>
  <c r="I27" i="13"/>
  <c r="H27" i="13"/>
  <c r="G27" i="13"/>
  <c r="H26" i="13"/>
  <c r="I26" i="13" s="1"/>
  <c r="I35" i="13" s="1"/>
  <c r="I83" i="13" s="1"/>
  <c r="G26" i="13"/>
  <c r="H25" i="13"/>
  <c r="G25" i="13"/>
  <c r="H24" i="13"/>
  <c r="G24" i="13"/>
  <c r="H22" i="13"/>
  <c r="I22" i="13" s="1"/>
  <c r="G22" i="13"/>
  <c r="H21" i="13"/>
  <c r="I21" i="13" s="1"/>
  <c r="G21" i="13"/>
  <c r="H20" i="13"/>
  <c r="I20" i="13" s="1"/>
  <c r="G20" i="13"/>
  <c r="H19" i="13"/>
  <c r="I19" i="13" s="1"/>
  <c r="G19" i="13"/>
  <c r="H18" i="13"/>
  <c r="I18" i="13" s="1"/>
  <c r="G18" i="13"/>
  <c r="I17" i="13"/>
  <c r="H17" i="13"/>
  <c r="G17" i="13"/>
  <c r="H16" i="13"/>
  <c r="I16" i="13" s="1"/>
  <c r="G16" i="13"/>
  <c r="H301" i="12"/>
  <c r="I301" i="12" s="1"/>
  <c r="G301" i="12"/>
  <c r="I299" i="12"/>
  <c r="I303" i="12" s="1"/>
  <c r="H299" i="12"/>
  <c r="G299" i="12"/>
  <c r="H293" i="12"/>
  <c r="I293" i="12" s="1"/>
  <c r="I296" i="12" s="1"/>
  <c r="G293" i="12"/>
  <c r="H289" i="12"/>
  <c r="I289" i="12" s="1"/>
  <c r="G289" i="12"/>
  <c r="H288" i="12"/>
  <c r="I288" i="12" s="1"/>
  <c r="G288" i="12"/>
  <c r="H287" i="12"/>
  <c r="I287" i="12" s="1"/>
  <c r="G287" i="12"/>
  <c r="H286" i="12"/>
  <c r="I286" i="12" s="1"/>
  <c r="G286" i="12"/>
  <c r="H285" i="12"/>
  <c r="I285" i="12" s="1"/>
  <c r="I290" i="12" s="1"/>
  <c r="G285" i="12"/>
  <c r="H280" i="12"/>
  <c r="I280" i="12" s="1"/>
  <c r="G280" i="12"/>
  <c r="H278" i="12"/>
  <c r="I278" i="12" s="1"/>
  <c r="G278" i="12"/>
  <c r="H276" i="12"/>
  <c r="I276" i="12" s="1"/>
  <c r="I282" i="12" s="1"/>
  <c r="G276" i="12"/>
  <c r="H270" i="12"/>
  <c r="I270" i="12" s="1"/>
  <c r="G270" i="12"/>
  <c r="H264" i="12"/>
  <c r="I264" i="12" s="1"/>
  <c r="G264" i="12"/>
  <c r="H262" i="12"/>
  <c r="I262" i="12" s="1"/>
  <c r="G262" i="12"/>
  <c r="H260" i="12"/>
  <c r="I260" i="12" s="1"/>
  <c r="G260" i="12"/>
  <c r="H258" i="12"/>
  <c r="I258" i="12" s="1"/>
  <c r="I273" i="12" s="1"/>
  <c r="G258" i="12"/>
  <c r="H254" i="12"/>
  <c r="G254" i="12"/>
  <c r="H253" i="12"/>
  <c r="I253" i="12" s="1"/>
  <c r="G253" i="12"/>
  <c r="H252" i="12"/>
  <c r="I252" i="12" s="1"/>
  <c r="G252" i="12"/>
  <c r="I251" i="12"/>
  <c r="H251" i="12"/>
  <c r="G251" i="12"/>
  <c r="H241" i="12"/>
  <c r="I241" i="12" s="1"/>
  <c r="G241" i="12"/>
  <c r="H238" i="12"/>
  <c r="I238" i="12" s="1"/>
  <c r="G238" i="12"/>
  <c r="H237" i="12"/>
  <c r="I237" i="12" s="1"/>
  <c r="G237" i="12"/>
  <c r="H236" i="12"/>
  <c r="I236" i="12" s="1"/>
  <c r="G236" i="12"/>
  <c r="H232" i="12"/>
  <c r="I232" i="12" s="1"/>
  <c r="G232" i="12"/>
  <c r="I231" i="12"/>
  <c r="H231" i="12"/>
  <c r="G231" i="12"/>
  <c r="H230" i="12"/>
  <c r="I230" i="12" s="1"/>
  <c r="G230" i="12"/>
  <c r="H229" i="12"/>
  <c r="I229" i="12" s="1"/>
  <c r="G229" i="12"/>
  <c r="H228" i="12"/>
  <c r="I228" i="12" s="1"/>
  <c r="G228" i="12"/>
  <c r="H227" i="12"/>
  <c r="G227" i="12"/>
  <c r="I227" i="12" s="1"/>
  <c r="H226" i="12"/>
  <c r="I226" i="12" s="1"/>
  <c r="G226" i="12"/>
  <c r="H225" i="12"/>
  <c r="I225" i="12" s="1"/>
  <c r="G225" i="12"/>
  <c r="H224" i="12"/>
  <c r="I224" i="12" s="1"/>
  <c r="G224" i="12"/>
  <c r="H223" i="12"/>
  <c r="I223" i="12" s="1"/>
  <c r="G223" i="12"/>
  <c r="H222" i="12"/>
  <c r="I222" i="12" s="1"/>
  <c r="G222" i="12"/>
  <c r="H221" i="12"/>
  <c r="I221" i="12" s="1"/>
  <c r="G221" i="12"/>
  <c r="H220" i="12"/>
  <c r="I220" i="12" s="1"/>
  <c r="G220" i="12"/>
  <c r="H219" i="12"/>
  <c r="I219" i="12" s="1"/>
  <c r="G219" i="12"/>
  <c r="H218" i="12"/>
  <c r="I218" i="12" s="1"/>
  <c r="G218" i="12"/>
  <c r="I217" i="12"/>
  <c r="H217" i="12"/>
  <c r="G217" i="12"/>
  <c r="H216" i="12"/>
  <c r="I216" i="12" s="1"/>
  <c r="G216" i="12"/>
  <c r="I215" i="12"/>
  <c r="H215" i="12"/>
  <c r="G215" i="12"/>
  <c r="H214" i="12"/>
  <c r="I214" i="12" s="1"/>
  <c r="G214" i="12"/>
  <c r="H213" i="12"/>
  <c r="I213" i="12" s="1"/>
  <c r="G213" i="12"/>
  <c r="H212" i="12"/>
  <c r="I212" i="12" s="1"/>
  <c r="G212" i="12"/>
  <c r="H211" i="12"/>
  <c r="G211" i="12"/>
  <c r="I211" i="12" s="1"/>
  <c r="H210" i="12"/>
  <c r="I210" i="12" s="1"/>
  <c r="G210" i="12"/>
  <c r="H209" i="12"/>
  <c r="I209" i="12" s="1"/>
  <c r="G209" i="12"/>
  <c r="H208" i="12"/>
  <c r="I208" i="12" s="1"/>
  <c r="G208" i="12"/>
  <c r="H207" i="12"/>
  <c r="I207" i="12" s="1"/>
  <c r="G207" i="12"/>
  <c r="H206" i="12"/>
  <c r="I206" i="12" s="1"/>
  <c r="G206" i="12"/>
  <c r="H205" i="12"/>
  <c r="I205" i="12" s="1"/>
  <c r="G205" i="12"/>
  <c r="H204" i="12"/>
  <c r="I204" i="12" s="1"/>
  <c r="G204" i="12"/>
  <c r="H203" i="12"/>
  <c r="I203" i="12" s="1"/>
  <c r="G203" i="12"/>
  <c r="H202" i="12"/>
  <c r="I202" i="12" s="1"/>
  <c r="G202" i="12"/>
  <c r="I201" i="12"/>
  <c r="H201" i="12"/>
  <c r="G201" i="12"/>
  <c r="H200" i="12"/>
  <c r="I200" i="12" s="1"/>
  <c r="G200" i="12"/>
  <c r="I199" i="12"/>
  <c r="H199" i="12"/>
  <c r="G199" i="12"/>
  <c r="H198" i="12"/>
  <c r="I198" i="12" s="1"/>
  <c r="G198" i="12"/>
  <c r="H197" i="12"/>
  <c r="I197" i="12" s="1"/>
  <c r="G197" i="12"/>
  <c r="H196" i="12"/>
  <c r="I196" i="12" s="1"/>
  <c r="G196" i="12"/>
  <c r="H195" i="12"/>
  <c r="G195" i="12"/>
  <c r="I195" i="12" s="1"/>
  <c r="H194" i="12"/>
  <c r="I194" i="12" s="1"/>
  <c r="G194" i="12"/>
  <c r="F188" i="12"/>
  <c r="I186" i="12"/>
  <c r="H186" i="12"/>
  <c r="I185" i="12"/>
  <c r="H185" i="12"/>
  <c r="G185" i="12"/>
  <c r="I184" i="12"/>
  <c r="H184" i="12"/>
  <c r="G184" i="12"/>
  <c r="I183" i="12"/>
  <c r="H183" i="12"/>
  <c r="G183" i="12"/>
  <c r="I182" i="12"/>
  <c r="H182" i="12"/>
  <c r="G182" i="12"/>
  <c r="I181" i="12"/>
  <c r="H181" i="12"/>
  <c r="G181" i="12"/>
  <c r="I180" i="12"/>
  <c r="H180" i="12"/>
  <c r="G180" i="12"/>
  <c r="I179" i="12"/>
  <c r="H179" i="12"/>
  <c r="G179" i="12"/>
  <c r="I178" i="12"/>
  <c r="H178" i="12"/>
  <c r="G178" i="12"/>
  <c r="I177" i="12"/>
  <c r="H177" i="12"/>
  <c r="G177" i="12"/>
  <c r="I176" i="12"/>
  <c r="H176" i="12"/>
  <c r="G176" i="12"/>
  <c r="I175" i="12"/>
  <c r="H175" i="12"/>
  <c r="G175" i="12"/>
  <c r="I174" i="12"/>
  <c r="H174" i="12"/>
  <c r="G174" i="12"/>
  <c r="I173" i="12"/>
  <c r="H173" i="12"/>
  <c r="G173" i="12"/>
  <c r="I172" i="12"/>
  <c r="I188" i="12" s="1"/>
  <c r="C189" i="12" s="1"/>
  <c r="H172" i="12"/>
  <c r="G172" i="12"/>
  <c r="I171" i="12"/>
  <c r="H171" i="12"/>
  <c r="G171" i="12"/>
  <c r="H170" i="12"/>
  <c r="G170" i="12"/>
  <c r="F167" i="12"/>
  <c r="I166" i="12"/>
  <c r="H166" i="12"/>
  <c r="I165" i="12"/>
  <c r="H165" i="12"/>
  <c r="G165" i="12"/>
  <c r="I164" i="12"/>
  <c r="H164" i="12"/>
  <c r="G164" i="12"/>
  <c r="I163" i="12"/>
  <c r="H163" i="12"/>
  <c r="G163" i="12"/>
  <c r="I162" i="12"/>
  <c r="H162" i="12"/>
  <c r="G162" i="12"/>
  <c r="I161" i="12"/>
  <c r="H161" i="12"/>
  <c r="G161" i="12"/>
  <c r="I160" i="12"/>
  <c r="H160" i="12"/>
  <c r="G160" i="12"/>
  <c r="I159" i="12"/>
  <c r="H159" i="12"/>
  <c r="G159" i="12"/>
  <c r="I158" i="12"/>
  <c r="H158" i="12"/>
  <c r="G158" i="12"/>
  <c r="I157" i="12"/>
  <c r="H157" i="12"/>
  <c r="G157" i="12"/>
  <c r="I156" i="12"/>
  <c r="H156" i="12"/>
  <c r="G156" i="12"/>
  <c r="I155" i="12"/>
  <c r="I167" i="12" s="1"/>
  <c r="C168" i="12" s="1"/>
  <c r="H155" i="12"/>
  <c r="G155" i="12"/>
  <c r="I154" i="12"/>
  <c r="H154" i="12"/>
  <c r="G154" i="12"/>
  <c r="I153" i="12"/>
  <c r="H153" i="12"/>
  <c r="G153" i="12"/>
  <c r="I152" i="12"/>
  <c r="H152" i="12"/>
  <c r="G152" i="12"/>
  <c r="I151" i="12"/>
  <c r="H151" i="12"/>
  <c r="G151" i="12"/>
  <c r="H150" i="12"/>
  <c r="G150" i="12"/>
  <c r="F147" i="12"/>
  <c r="I146" i="12"/>
  <c r="H146" i="12"/>
  <c r="G146" i="12"/>
  <c r="I145" i="12"/>
  <c r="H145" i="12"/>
  <c r="G145" i="12"/>
  <c r="I144" i="12"/>
  <c r="H144" i="12"/>
  <c r="G144" i="12"/>
  <c r="I143" i="12"/>
  <c r="H143" i="12"/>
  <c r="G143" i="12"/>
  <c r="I142" i="12"/>
  <c r="H142" i="12"/>
  <c r="G142" i="12"/>
  <c r="I141" i="12"/>
  <c r="H141" i="12"/>
  <c r="G141" i="12"/>
  <c r="I140" i="12"/>
  <c r="H140" i="12"/>
  <c r="G140" i="12"/>
  <c r="I139" i="12"/>
  <c r="H139" i="12"/>
  <c r="G139" i="12"/>
  <c r="I138" i="12"/>
  <c r="H138" i="12"/>
  <c r="G138" i="12"/>
  <c r="I137" i="12"/>
  <c r="H137" i="12"/>
  <c r="G137" i="12"/>
  <c r="I136" i="12"/>
  <c r="H136" i="12"/>
  <c r="G136" i="12"/>
  <c r="I135" i="12"/>
  <c r="I147" i="12" s="1"/>
  <c r="C148" i="12" s="1"/>
  <c r="H135" i="12"/>
  <c r="G135" i="12"/>
  <c r="H134" i="12"/>
  <c r="G134" i="12"/>
  <c r="F131" i="12"/>
  <c r="I130" i="12"/>
  <c r="H130" i="12"/>
  <c r="G130" i="12"/>
  <c r="I128" i="12"/>
  <c r="H128" i="12"/>
  <c r="G128" i="12"/>
  <c r="I127" i="12"/>
  <c r="H127" i="12"/>
  <c r="G127" i="12"/>
  <c r="I126" i="12"/>
  <c r="H126" i="12"/>
  <c r="G126" i="12"/>
  <c r="I125" i="12"/>
  <c r="H125" i="12"/>
  <c r="G125" i="12"/>
  <c r="I124" i="12"/>
  <c r="H124" i="12"/>
  <c r="G124" i="12"/>
  <c r="I123" i="12"/>
  <c r="H123" i="12"/>
  <c r="G123" i="12"/>
  <c r="I122" i="12"/>
  <c r="H122" i="12"/>
  <c r="G122" i="12"/>
  <c r="I121" i="12"/>
  <c r="H121" i="12"/>
  <c r="G121" i="12"/>
  <c r="I120" i="12"/>
  <c r="H120" i="12"/>
  <c r="G120" i="12"/>
  <c r="I119" i="12"/>
  <c r="I131" i="12" s="1"/>
  <c r="C132" i="12" s="1"/>
  <c r="H119" i="12"/>
  <c r="G119" i="12"/>
  <c r="H118" i="12"/>
  <c r="G118" i="12"/>
  <c r="F115" i="12"/>
  <c r="I112" i="12"/>
  <c r="H112" i="12"/>
  <c r="G112" i="12"/>
  <c r="I111" i="12"/>
  <c r="H111" i="12"/>
  <c r="G111" i="12"/>
  <c r="I110" i="12"/>
  <c r="H110" i="12"/>
  <c r="G110" i="12"/>
  <c r="I109" i="12"/>
  <c r="H109" i="12"/>
  <c r="G109" i="12"/>
  <c r="I108" i="12"/>
  <c r="H108" i="12"/>
  <c r="G108" i="12"/>
  <c r="I107" i="12"/>
  <c r="H107" i="12"/>
  <c r="G107" i="12"/>
  <c r="I106" i="12"/>
  <c r="H106" i="12"/>
  <c r="G106" i="12"/>
  <c r="I105" i="12"/>
  <c r="H105" i="12"/>
  <c r="G105" i="12"/>
  <c r="I104" i="12"/>
  <c r="H104" i="12"/>
  <c r="G104" i="12"/>
  <c r="I103" i="12"/>
  <c r="I115" i="12" s="1"/>
  <c r="C116" i="12" s="1"/>
  <c r="H103" i="12"/>
  <c r="G103" i="12"/>
  <c r="H102" i="12"/>
  <c r="G102" i="12"/>
  <c r="F99" i="12"/>
  <c r="I98" i="12"/>
  <c r="H98" i="12"/>
  <c r="G98" i="12"/>
  <c r="I97" i="12"/>
  <c r="H97" i="12"/>
  <c r="G97" i="12"/>
  <c r="I96" i="12"/>
  <c r="H96" i="12"/>
  <c r="G96" i="12"/>
  <c r="I95" i="12"/>
  <c r="H95" i="12"/>
  <c r="G95" i="12"/>
  <c r="I94" i="12"/>
  <c r="H94" i="12"/>
  <c r="G94" i="12"/>
  <c r="I93" i="12"/>
  <c r="H93" i="12"/>
  <c r="G93" i="12"/>
  <c r="I92" i="12"/>
  <c r="H92" i="12"/>
  <c r="G92" i="12"/>
  <c r="I91" i="12"/>
  <c r="H91" i="12"/>
  <c r="G91" i="12"/>
  <c r="I90" i="12"/>
  <c r="H90" i="12"/>
  <c r="G90" i="12"/>
  <c r="I89" i="12"/>
  <c r="H89" i="12"/>
  <c r="G89" i="12"/>
  <c r="I88" i="12"/>
  <c r="H88" i="12"/>
  <c r="G88" i="12"/>
  <c r="I87" i="12"/>
  <c r="H87" i="12"/>
  <c r="G87" i="12"/>
  <c r="I86" i="12"/>
  <c r="H86" i="12"/>
  <c r="G86" i="12"/>
  <c r="I85" i="12"/>
  <c r="H85" i="12"/>
  <c r="G85" i="12"/>
  <c r="I84" i="12"/>
  <c r="H84" i="12"/>
  <c r="G84" i="12"/>
  <c r="I83" i="12"/>
  <c r="H83" i="12"/>
  <c r="G83" i="12"/>
  <c r="I82" i="12"/>
  <c r="I99" i="12" s="1"/>
  <c r="C100" i="12" s="1"/>
  <c r="H82" i="12"/>
  <c r="G82" i="12"/>
  <c r="H81" i="12"/>
  <c r="G81" i="12"/>
  <c r="F79" i="12"/>
  <c r="I78" i="12"/>
  <c r="H78" i="12"/>
  <c r="G78" i="12"/>
  <c r="I77" i="12"/>
  <c r="H77" i="12"/>
  <c r="I76" i="12"/>
  <c r="H76" i="12"/>
  <c r="G76" i="12"/>
  <c r="I75" i="12"/>
  <c r="H75" i="12"/>
  <c r="G75" i="12"/>
  <c r="I74" i="12"/>
  <c r="H74" i="12"/>
  <c r="G74" i="12"/>
  <c r="I73" i="12"/>
  <c r="H73" i="12"/>
  <c r="G73" i="12"/>
  <c r="I72" i="12"/>
  <c r="H72" i="12"/>
  <c r="G72" i="12"/>
  <c r="I71" i="12"/>
  <c r="H71" i="12"/>
  <c r="G71" i="12"/>
  <c r="I70" i="12"/>
  <c r="H70" i="12"/>
  <c r="G70" i="12"/>
  <c r="I69" i="12"/>
  <c r="H69" i="12"/>
  <c r="G69" i="12"/>
  <c r="I68" i="12"/>
  <c r="H68" i="12"/>
  <c r="G68" i="12"/>
  <c r="I67" i="12"/>
  <c r="H67" i="12"/>
  <c r="G67" i="12"/>
  <c r="I66" i="12"/>
  <c r="H66" i="12"/>
  <c r="G66" i="12"/>
  <c r="I65" i="12"/>
  <c r="H65" i="12"/>
  <c r="G65" i="12"/>
  <c r="I64" i="12"/>
  <c r="H64" i="12"/>
  <c r="G64" i="12"/>
  <c r="I63" i="12"/>
  <c r="H63" i="12"/>
  <c r="G63" i="12"/>
  <c r="I62" i="12"/>
  <c r="I79" i="12" s="1"/>
  <c r="C80" i="12" s="1"/>
  <c r="H62" i="12"/>
  <c r="G62" i="12"/>
  <c r="H61" i="12"/>
  <c r="G61" i="12"/>
  <c r="I58" i="12"/>
  <c r="H58" i="12"/>
  <c r="G58" i="12"/>
  <c r="I57" i="12"/>
  <c r="H57" i="12"/>
  <c r="G57" i="12"/>
  <c r="I56" i="12"/>
  <c r="H56" i="12"/>
  <c r="G56" i="12"/>
  <c r="I55" i="12"/>
  <c r="H55" i="12"/>
  <c r="G55" i="12"/>
  <c r="I54" i="12"/>
  <c r="H54" i="12"/>
  <c r="G54" i="12"/>
  <c r="I53" i="12"/>
  <c r="H53" i="12"/>
  <c r="G53" i="12"/>
  <c r="I52" i="12"/>
  <c r="H52" i="12"/>
  <c r="G52" i="12"/>
  <c r="I51" i="12"/>
  <c r="H51" i="12"/>
  <c r="G51" i="12"/>
  <c r="I50" i="12"/>
  <c r="H50" i="12"/>
  <c r="G50" i="12"/>
  <c r="I49" i="12"/>
  <c r="H49" i="12"/>
  <c r="G49" i="12"/>
  <c r="I48" i="12"/>
  <c r="H48" i="12"/>
  <c r="G48" i="12"/>
  <c r="I47" i="12"/>
  <c r="H47" i="12"/>
  <c r="G47" i="12"/>
  <c r="I46" i="12"/>
  <c r="H46" i="12"/>
  <c r="G46" i="12"/>
  <c r="I45" i="12"/>
  <c r="H45" i="12"/>
  <c r="G45" i="12"/>
  <c r="I44" i="12"/>
  <c r="H44" i="12"/>
  <c r="G44" i="12"/>
  <c r="I43" i="12"/>
  <c r="H43" i="12"/>
  <c r="G43" i="12"/>
  <c r="I42" i="12"/>
  <c r="H42" i="12"/>
  <c r="G42" i="12"/>
  <c r="I41" i="12"/>
  <c r="H41" i="12"/>
  <c r="G41" i="12"/>
  <c r="I40" i="12"/>
  <c r="H40" i="12"/>
  <c r="G40" i="12"/>
  <c r="I39" i="12"/>
  <c r="H39" i="12"/>
  <c r="G39" i="12"/>
  <c r="I38" i="12"/>
  <c r="H38" i="12"/>
  <c r="G38" i="12"/>
  <c r="I37" i="12"/>
  <c r="I59" i="12" s="1"/>
  <c r="C60" i="12" s="1"/>
  <c r="H37" i="12"/>
  <c r="G37" i="12"/>
  <c r="H36" i="12"/>
  <c r="G36" i="12"/>
  <c r="H35" i="12"/>
  <c r="G35" i="12"/>
  <c r="H33" i="12"/>
  <c r="G33" i="12"/>
  <c r="H32" i="12"/>
  <c r="I32" i="12" s="1"/>
  <c r="G32" i="12"/>
  <c r="I31" i="12"/>
  <c r="H31" i="12"/>
  <c r="G31" i="12"/>
  <c r="H30" i="12"/>
  <c r="I30" i="12" s="1"/>
  <c r="G30" i="12"/>
  <c r="I29" i="12"/>
  <c r="H29" i="12"/>
  <c r="G29" i="12"/>
  <c r="H28" i="12"/>
  <c r="I28" i="12" s="1"/>
  <c r="G28" i="12"/>
  <c r="H27" i="12"/>
  <c r="I27" i="12" s="1"/>
  <c r="G27" i="12"/>
  <c r="H26" i="12"/>
  <c r="I26" i="12" s="1"/>
  <c r="G26" i="12"/>
  <c r="H25" i="12"/>
  <c r="G25" i="12"/>
  <c r="I25" i="12" s="1"/>
  <c r="H24" i="12"/>
  <c r="G24" i="12"/>
  <c r="H23" i="12"/>
  <c r="G23" i="12"/>
  <c r="H22" i="12"/>
  <c r="G22" i="12"/>
  <c r="H21" i="12"/>
  <c r="I21" i="12" s="1"/>
  <c r="G21" i="12"/>
  <c r="H20" i="12"/>
  <c r="I20" i="12" s="1"/>
  <c r="G20" i="12"/>
  <c r="H19" i="12"/>
  <c r="G19" i="12"/>
  <c r="I19" i="12" s="1"/>
  <c r="H18" i="12"/>
  <c r="I18" i="12" s="1"/>
  <c r="G18" i="12"/>
  <c r="H17" i="12"/>
  <c r="I17" i="12" s="1"/>
  <c r="G17" i="12"/>
  <c r="H16" i="12"/>
  <c r="I16" i="12" s="1"/>
  <c r="I22" i="12" s="1"/>
  <c r="G16" i="12"/>
  <c r="I23" i="14" l="1"/>
  <c r="I115" i="14"/>
  <c r="I35" i="14"/>
  <c r="I62" i="14" s="1"/>
  <c r="I84" i="14"/>
  <c r="I85" i="14" s="1"/>
  <c r="I93" i="14"/>
  <c r="I124" i="14"/>
  <c r="I23" i="13"/>
  <c r="I136" i="13"/>
  <c r="I178" i="13"/>
  <c r="I125" i="13"/>
  <c r="I126" i="13" s="1"/>
  <c r="I34" i="12"/>
  <c r="I191" i="12" s="1"/>
  <c r="I304" i="12" s="1"/>
  <c r="I255" i="12"/>
  <c r="I233" i="12"/>
  <c r="I234" i="12" s="1"/>
  <c r="I244" i="12"/>
  <c r="I246" i="12" s="1"/>
  <c r="I95" i="14" l="1"/>
  <c r="I149" i="14"/>
  <c r="I138" i="13"/>
  <c r="I199" i="13"/>
</calcChain>
</file>

<file path=xl/sharedStrings.xml><?xml version="1.0" encoding="utf-8"?>
<sst xmlns="http://schemas.openxmlformats.org/spreadsheetml/2006/main" count="2322" uniqueCount="880">
  <si>
    <t>UNIDADE: PoP-SC</t>
  </si>
  <si>
    <t>OBRA/SERVIÇO: Revitalização do Datacenter UFSC e PoP-SC|RNP</t>
  </si>
  <si>
    <t>END.: SETIC / UFSC - Campus Universitário - Trindade, Florianópolis – SC</t>
  </si>
  <si>
    <t xml:space="preserve">DATA DO DOCUMENTO: </t>
  </si>
  <si>
    <t xml:space="preserve">CONTRATO Nº: </t>
  </si>
  <si>
    <t xml:space="preserve">VERSÃO: </t>
  </si>
  <si>
    <t>DATA BASE (SEM DESONERAÇÃO):</t>
  </si>
  <si>
    <t>ITEM</t>
  </si>
  <si>
    <t>DESCRIÇÃO</t>
  </si>
  <si>
    <t>Unidade</t>
  </si>
  <si>
    <t>Amostragem</t>
  </si>
  <si>
    <t>Custo Unitário (R$)</t>
  </si>
  <si>
    <t>BDI Adotado</t>
  </si>
  <si>
    <t>Preço Unitário com BDI (R$)</t>
  </si>
  <si>
    <t>BDI Adotado Material</t>
  </si>
  <si>
    <t>BDI Adotado Mão de Obra</t>
  </si>
  <si>
    <t>Preço Total com BDI (R$)</t>
  </si>
  <si>
    <t>Total do item (R$)</t>
  </si>
  <si>
    <t>Incidência</t>
  </si>
  <si>
    <t>Mão de obra</t>
  </si>
  <si>
    <t>Material</t>
  </si>
  <si>
    <t>Total</t>
  </si>
  <si>
    <t>OBRAS CIVIS</t>
  </si>
  <si>
    <t>1.1</t>
  </si>
  <si>
    <t>MÃO DE OBRA DE ENGENHARIA E GERENCIAMENTO</t>
  </si>
  <si>
    <t>1.1.1</t>
  </si>
  <si>
    <t>ENGENHEIRO CIVIL</t>
  </si>
  <si>
    <t>MÊS</t>
  </si>
  <si>
    <t>1.1.2</t>
  </si>
  <si>
    <t>ENGENHEIRO ELETRICISTA</t>
  </si>
  <si>
    <t>1.1.3</t>
  </si>
  <si>
    <t>ENGENHEIRO MECÂNICO</t>
  </si>
  <si>
    <t>1.1.4</t>
  </si>
  <si>
    <t>MESTRE DE OBRAS</t>
  </si>
  <si>
    <t>1.1.5</t>
  </si>
  <si>
    <t>ASSISTENTE ADMINISTRATIVO E COORDENADOR DE ALMOXARIFADO</t>
  </si>
  <si>
    <t>1.1.6</t>
  </si>
  <si>
    <t>TÉCNICO DE SEGURANÇA DO TRABALHO</t>
  </si>
  <si>
    <t>1.2</t>
  </si>
  <si>
    <t>ESTAÇÕES DO CANTEIRO DE OBRAS</t>
  </si>
  <si>
    <t/>
  </si>
  <si>
    <t>1.2.1</t>
  </si>
  <si>
    <t>MOBILIZAÇÃO - MOBILIZAÇÃO DE PESSOAL PARA IMPLEMENTAÇÃO DE CANTEIRO DE OBRAS, COM TRANSPORTE, ALOCAÇÃO DE PESSOAL CHEGADA DE PROFISSIONAIS ESPECÍFICOS COMO MARCENEIRO COM ENCARGOS COMPLEMENTARES + AJUDANTE ESPECIALIZADO COM ENCARGOS COMPLEMENTARES +ENCANADOR OU BOMBEIRO HIDRÁULICO COM ENCARGOS COMPLEMENTARES + ELETRICISTA COM ENCARGOS COMPLEMENTARES+CARPINTEIRO DE ESQUADRIA COM ENCARGOS COMPLEMENTARES+AJUDANTE DE CARPINTEIRO COM ENCARGOS COMPLEMENTARES E TODO PESSOAL ADMINISTRATIVO</t>
  </si>
  <si>
    <t>VALOR</t>
  </si>
  <si>
    <t>1.2.2</t>
  </si>
  <si>
    <t>MOBILIZAÇÃO -INSTALAÇÃO PROVISÓRIA DE ENERGIA ELÉTRICA PARA OBRA+ ABRIGO METÁLICO COM INSTALAÇÕES HIDROSSANITÁRIOS+ DEPÓSITO DE MATERIAIS+ PLACA DE OBRA+ TRÂNSITO E SEGURANÇA+ TAPUME DE CHAPA DE MADEIRA COMPENSADA, E= 6MM, COM PINTURA A CAL E REAPROVEITAMENTO DE 2X+COM MÃO DE OBRA DE MARCENEIRO COM ENCARGOS COMPLEMENTARES + AJUDANTE ESPECIALIZADO COM ENCARGOS COMPLEMENTARES+
ENCARGOS COMPLEMENTARES +ENCANADOR OU BOMBEIRO HIDRÁULICO COM ENCARGOS COMPLEMENTARES + ELETRICISTA COM ENCARGOS COMPLEMENTARES+CARPINTEIRO DE ESQUADRIA COM ENCARGOS COMPLEMENTARES+AJUDANTE DE CARPINTEIRO COM ENCARGOS COMPLEMENTARES</t>
  </si>
  <si>
    <t>1.2.3</t>
  </si>
  <si>
    <t>MOBILIZAÇÃO -  ABRIGO METÁLICO COM INSTALAÇÕES SANITÁRIAS. CONSIDERAR LOCAÇÃO POR 6 MESES.</t>
  </si>
  <si>
    <t>1.2.4</t>
  </si>
  <si>
    <t>INSTALAÇÕES PROVISÓRIAS - ABRIGO METÁLICO PARA ALMOXARIFADO CONSIDERAR LOCAÇÃO POR 6 MESES.</t>
  </si>
  <si>
    <t>1.2.5</t>
  </si>
  <si>
    <t>INSTALAÇÕES PROVISÓRIAS - PREPARAÇÃO DE ANDAIMES, TAPUMES, E OUTROS MATERIAIS INCLUINDO MATERIAIS PRÓPRIOS OU LOCADOS PARA REALIZAÇÃO DE INSTALAÇÕES E OBRAS CIVIS</t>
  </si>
  <si>
    <t>M2</t>
  </si>
  <si>
    <t>1.2.6</t>
  </si>
  <si>
    <t xml:space="preserve">INSTALAÇÕES PROVISÓRIAS - FORNECIMENTO DE CANTEIRO DE OBRAS COM TAPUMES, E OUTROS MATERIAIS </t>
  </si>
  <si>
    <t>1.2.7</t>
  </si>
  <si>
    <t>REMOÇÃO DE URBANIZAÇÃO EXISTENTE E PREPARAÇÃO DA BASE DE CANTEIRO DE OBRAS</t>
  </si>
  <si>
    <t>1.2.8</t>
  </si>
  <si>
    <t>OUTROS CUSTOS ASSOCIADOS RELATIVOS A MOBILIZAÇÃO INICIAL</t>
  </si>
  <si>
    <t>1.3</t>
  </si>
  <si>
    <t>OBRAS DE INFRAESTRUTURA CIVIL</t>
  </si>
  <si>
    <t>1.3.1</t>
  </si>
  <si>
    <t>OBRAS CIVIS DE IMPLANTAÇÃO DO AUDITÓRIO</t>
  </si>
  <si>
    <t>1.3.1.1</t>
  </si>
  <si>
    <t>DESMONTAGEM DO AUDITÓRIO ATUAL COM REMOÇÃO DE  UTILIDADES, FORRO E TODAS AS UTILIDADES EXISTENTES.</t>
  </si>
  <si>
    <t>1.3.1.2</t>
  </si>
  <si>
    <t xml:space="preserve">FECHAMENTO DE JANELAS E ABERTURAS EXISTENTES. </t>
  </si>
  <si>
    <t>1.3.1.3</t>
  </si>
  <si>
    <t>REMOÇÃO DE HALL DE ENTRADA ATUAL, COM REMOÇÃO DE PORTAS, COBERTURA FORRO DO HALL DE ENTRADA, DEMOLIÇÃO DE PAREDE DIVISA COM O CORREDOR DE ACESSO.</t>
  </si>
  <si>
    <t>1.3.1.4</t>
  </si>
  <si>
    <t>ABERTURA DE PAREDES PARA PASSAGEM DE LINHAS FRIGORIGENAS E DRENOS PARA INSTALAÇÃO DE AR CONDICIONADO NOVO, INCLUINDO AS PASSAGENS DE CABOS ELÉTRICOS DE INTERLIGAÇÃO EVAPORADORA CONDENSADORAS, ATÉ O LADO EXTERNO (CONDENSADORAS).</t>
  </si>
  <si>
    <t>UNID.</t>
  </si>
  <si>
    <t>1.3.1.5</t>
  </si>
  <si>
    <t>PREPARAÇÃO DE PISO ATUAL PARA RECEBER O NOVO ENCHIMENTO DE CONCRETO DE NIVELAMENTO PARA A COTA DESEJADA. (3 DIAS 2 PEDREIROS SENDO PAGOS POR DIÁRIA)</t>
  </si>
  <si>
    <t>1.3.1.6</t>
  </si>
  <si>
    <t>CONCRETAGEM  DE PISO ATUAL PARA RECEBER O NOVO ENCHIMENTO DE CONCRETO DE NIVELAMENTO PARA A COTA DESEJADA. (MDO PARA 46 M2 + 920 DE CONCRETO + AÇO MAIS MADEIRA)</t>
  </si>
  <si>
    <t>M3</t>
  </si>
  <si>
    <t>1.3.1.7</t>
  </si>
  <si>
    <t>COBERTURA E ACABAMENTO DO NOVO PISO, CONFORME DEFINIDO EM PROJETO E MEMORIAL DESCRITIVO E ANEXO XI - DETALHES DE PAREDES E PORTAS-R11 REV. 01</t>
  </si>
  <si>
    <t>UNIDADES</t>
  </si>
  <si>
    <t>1.3.1.8</t>
  </si>
  <si>
    <t xml:space="preserve">ABERTURA COM FINALIZAÇÃO DE ACABAMENTO PARA PASSAGENS DE ALIMENTADORES ELÉTRICOS </t>
  </si>
  <si>
    <t>1.3.1.9</t>
  </si>
  <si>
    <t>ABERTURA COM FINALIZAÇÃO DE ACABAMENTO PARA PASSAGENS DE CONEXÕES LÓGICAS</t>
  </si>
  <si>
    <t>1.3.1.10</t>
  </si>
  <si>
    <t>ABERTURA COM FINALIZAÇÃO DE ACABAMENTO PARA PASSAGENS DE CONEXÕES COM O LADO EXTERNO</t>
  </si>
  <si>
    <t>1.3.1.11</t>
  </si>
  <si>
    <t>DEMOLIÇÃO E RECOMPOSIÇÃO PARA INSTALAÇÃO DE NOVA PORTA DE ACESSO EXTERNA</t>
  </si>
  <si>
    <t>1.3.1.12</t>
  </si>
  <si>
    <t>RECOMPOSIÇÃO DE FORRO MINERAL</t>
  </si>
  <si>
    <t>1.3.1.13</t>
  </si>
  <si>
    <t>APLICAÇÃO DE MASSA FINA EM PAREDES INTERNAS</t>
  </si>
  <si>
    <t>1.3.1.14</t>
  </si>
  <si>
    <t xml:space="preserve">PINTURA DE 4 FACES INTERNAS AO NOVO DC COM TINTA LÁTEX </t>
  </si>
  <si>
    <t>1.3.1.15</t>
  </si>
  <si>
    <t xml:space="preserve">PREPARAÇÃO DE ABERTURAS PARA RECEBER 3 VEDANTES (ROXTEC/HILTI) PARA LINHAS FRIGORIGENAS DE PRECISÃO E UTILIDADES PARA PORTA DE ACESSO. </t>
  </si>
  <si>
    <t>1.3.1.16</t>
  </si>
  <si>
    <t xml:space="preserve">PREPARAÇÃO E INSTALAÇÃO DE ELETRODUTOS PARA UTILIDADES (ILUMINAÇÃO, TOMADAS, E OUTROS DE USO GERAL, QUANDO EMBUTIDOS NAS PAREDES). ME\MÉDIA DE 8 METROS (DE ELETRODUTO AMARELO EMBUTIDO)  2 CAIXAS DE 4X2 PARA CADA UNIDADE </t>
  </si>
  <si>
    <t>1.3.1.17</t>
  </si>
  <si>
    <t xml:space="preserve">PREPARAÇÃO E INSTALAÇÃO DE ELETRODUTOS PARA UTILIDADES (ILUMINAÇÃO, TOMADAS, E OUTROS DE USO GERAL, QUANDO EMBUTIDOS NAS PAREDES). ME\MÉDIA DE 8 METROS (DE ELETRODUTO GALVANIZADO A QUENTE DE 1 POL)  2 CAIXAS DE 4X2 PARA CADA UNIDADE </t>
  </si>
  <si>
    <t>1.3.1.18</t>
  </si>
  <si>
    <t>FORNECIMENTO E INSTALAÇÃO DE PISO ELEVADO CONFORME ESPECIFICADO EM EDITAL EM 6.8.2</t>
  </si>
  <si>
    <t>1.3.1.19</t>
  </si>
  <si>
    <t>FORNECIMENTO DE FIRESTOP PARA VEDAÇÃO DE 6 ABERTURAS DE PASSAGEM ENTRE NOVO DC E DC RNP E SALA DE TELECOM A SEREM CONSTRUÍDOS..</t>
  </si>
  <si>
    <t>1.3.1.20</t>
  </si>
  <si>
    <t>CABOS DE ATERRAMENTO DE 35 MM2 COM FINALIZAÇÃO E TERMINAIS</t>
  </si>
  <si>
    <t>M</t>
  </si>
  <si>
    <t>1.3.1.21</t>
  </si>
  <si>
    <t>BEP DE ATERRAMENTO CONFORME PROJETO DE ATERRAMENTO</t>
  </si>
  <si>
    <t>1.3.1.22</t>
  </si>
  <si>
    <t xml:space="preserve">INSTALAÇÃO EMBUTIDA NAS PAREDES DE LINHAS FRIGORIGENAS PARA ACOMODAR 4 UNIDADES DE AR CONDICIONADO PISO TETO NOVAS </t>
  </si>
  <si>
    <t>1.3.2</t>
  </si>
  <si>
    <t>OBRAS CIVIS DE IMPLANTAÇÃO DE ANTESSALA DE AUDITÓRIO</t>
  </si>
  <si>
    <t>1.3.2.1</t>
  </si>
  <si>
    <t>REMOÇÃO COMPLETA DE TODOS OS MATERIAIS EXISTENTES E PREPARAÇÃO DE TERRENO PARA RECEBER BASE DA PLATAFORMA DE ENTRADA DO NOVO DC</t>
  </si>
  <si>
    <t>1.3.2.2</t>
  </si>
  <si>
    <t xml:space="preserve">FUNDAÇÃO SAPATA RASA ISOLADA COM VIGA BALDRAME, CONFORME PROJETO DOS ANEXOS XVI -A , XVI-B E XVI-C. </t>
  </si>
  <si>
    <t>CJ</t>
  </si>
  <si>
    <t>1.3.2.3</t>
  </si>
  <si>
    <t xml:space="preserve">ENCHIMENTO DE LAJE E PISO COM CONCRETO, CONFORME PROJETOS DOS ANEXOS XVI -A , XVI-B E XVI-C. </t>
  </si>
  <si>
    <t>UNID</t>
  </si>
  <si>
    <t>1.3.2.4</t>
  </si>
  <si>
    <t xml:space="preserve">CONSTRUÇÃO DE ESCADA DE ACESSO A PLATAFORMA CONFORME PROJETOS DOS ANEXOS XVI -A , XVI-B E XVI-C. </t>
  </si>
  <si>
    <t>1.3.2.5</t>
  </si>
  <si>
    <t xml:space="preserve">ALVENARIAS EM BLOCO DE CONCRETO 14x19x39, ULTIMA LINHA COM BLOCO CANALETA PARA CONCRETAR LAJE DE TETO FORMANDO UM ELEMENTO ÚNICO. PAREDES DE ((3 + 4,70+1,2 ) + 10% ) X 2,42M = 24,33 M2
</t>
  </si>
  <si>
    <t>1.3.2.6</t>
  </si>
  <si>
    <t>LAJE DE COBERTURA IMPERMEABILIZADA COM INCLINAÇÃO IGUAL A EXISTENTE. TELHA DE FIBRO CIMENTO.</t>
  </si>
  <si>
    <t>1.3.2.7</t>
  </si>
  <si>
    <t>PAREDE DE GRAMPEADAS COM FERRO CA-50 A CADA 20 CM NAS PAREDES EXISTENTES, APLICADO REBOCO SIMPLES, COM ESPESSURA DE 1,5 CM, IMPERMEABILIZADO  E FINALIZADO EM PINTURA ACRÍLICA</t>
  </si>
  <si>
    <t>1.3.2.8</t>
  </si>
  <si>
    <t xml:space="preserve">PREPARAÇÃO E INSTALAÇÃO DE ELETRODUTOS PARA UTILIDADES (ILUMINAÇÃO, TOMADAS, E OUTROS DE USO GERAL, QUANDO EMBUTIDOS NAS PAREDES). MÉDIA DE 8 METROS (DE ELETRODUTO AMARELO EMBUTIDO)  2 CAIXAS DE 4X2 PARA CADA UNIDADE </t>
  </si>
  <si>
    <t>1.3.2.9</t>
  </si>
  <si>
    <t>ABERTURA COM FINALIZAÇÃO DE ACABAMENTO PARA PASSAGENS DE CONEXÕES COM O LADO EXTERNO (2 ABERTURAS, FINALIZANDO EM 2 CX DE PASSAGENS TIPO 1)</t>
  </si>
  <si>
    <t>1.3.2.10</t>
  </si>
  <si>
    <t>FINALIZAÇÃO E ACABAMENTO DE PLATAFORMA E ESCADA COM PINTURA EM RESINA ISOLANTE FOSCA E ANTIDERRAPANTE.</t>
  </si>
  <si>
    <t>1.3.2.11</t>
  </si>
  <si>
    <t>FORNECIMENTO E INSTALAÇÃO DE 3 LUMINÁRIAS LED DE SOBREPOR, CONFORME MEMORIAL DESCRITIVO</t>
  </si>
  <si>
    <t>1.3.2.12</t>
  </si>
  <si>
    <t>FORNECIMENTO E INSTALAÇÃO DE INTERRUPTORES E PONTOS LÓGICOS PARA CFTV, CONTROLE DE ACESSO.</t>
  </si>
  <si>
    <t>1.3.2.13</t>
  </si>
  <si>
    <t xml:space="preserve">PINTURA DE 4 FACES INTERNAS E EXTERNAS DA ANTESSALA COM TINTA LÁTEX </t>
  </si>
  <si>
    <t>1.3.2.14</t>
  </si>
  <si>
    <t>PREPARAÇÃO DE ABERTURAS PARA RECEBER 1 VEDANTE (ROXTEC/HILTI) PARA UTILIDADES</t>
  </si>
  <si>
    <t>1.3.2.15</t>
  </si>
  <si>
    <t>FORNECIMENTO DE PORTA CORTA FOGO EXTERNA CONFORME ESPECIFICADO EM PROJETO.</t>
  </si>
  <si>
    <t>1.3.2.16</t>
  </si>
  <si>
    <t>CABOS DE ATERRAMENTO DE 10 MM2 COM FINALIZAÇÃO E TERMINAIS</t>
  </si>
  <si>
    <t>1.3.3</t>
  </si>
  <si>
    <t>OBRAS CIVIS DE IMPLANTAÇÃO DE ACESSO VIA ATUAL DEPÓSITO</t>
  </si>
  <si>
    <t>1.3.3.1</t>
  </si>
  <si>
    <t>REMOÇÃO COMPLETA DE PAREDE ATUAL DE FECHAMENTO DE ACESSO A HALL DE ENTRADA ATUAL</t>
  </si>
  <si>
    <t>UNI</t>
  </si>
  <si>
    <t>1.3.3.2</t>
  </si>
  <si>
    <t>REMOÇÃO COMPLETA DE PORTA E PAREDES EXISTENTES DO HALL ATUAL, PARA ADEQUAÇÃO COMO NOSSA PASSAGEM DE ACESSO.</t>
  </si>
  <si>
    <t>1.3.3.3</t>
  </si>
  <si>
    <t>IMPLANTAR NOVO ACABAMENTO DE PAREDES, COM MASSA FINA E PINTURA EM TODA A EXTENSÃO DO DEPÓSITO ATUAL (13 X 2,3 X  2,6 ) = 78 M2 DE ACABAMENTO</t>
  </si>
  <si>
    <t>1.3.3.4</t>
  </si>
  <si>
    <t>PINTURA DE PAREDES, COM TINTA ACRÍLICA BRANCA OU GELO, EM TODA A EXTENSÃO DO DEPÓSITO ATUAL (13 X 2,3 X 2,6 ) = 178 M2 DE ACABAMENTO</t>
  </si>
  <si>
    <t>1.3.3.5</t>
  </si>
  <si>
    <t xml:space="preserve">DEMOLIÇÃO DE ESCADA ATUAL 
</t>
  </si>
  <si>
    <t>1.3.3.6</t>
  </si>
  <si>
    <t>IMPLANTAÇÃO DE NOVA ESCADA, DE ACORDO COM PROJETO DE IMPLANTAÇÃO ANEXO XV.</t>
  </si>
  <si>
    <t>1.3.3.7</t>
  </si>
  <si>
    <t>IMPLANTAÇÃO DE NOVA PORTA DE ACESSO (DO TIPO CORTA FOGO, COM INFRA ESTRUTURA PARA ELETROÍMÃ, PONTOS DE INSTALAÇÃO DE LEITOR BIOMÉTRICO E CÂMERAS DE CFTV,</t>
  </si>
  <si>
    <t>1.3.3.8</t>
  </si>
  <si>
    <t>ABERTURA PARA PASSAGEM DE LEITO DE CABOS DE INTERLIGAÇÃO ENTRE SALA DE GMG E NOVO DC</t>
  </si>
  <si>
    <t>1.3.3.9</t>
  </si>
  <si>
    <t>FORNECIMENTO E INSTALAÇÃO DE 4 LUMINÁRIAS LED DE SOBREPOR, CONFORME MEMORIAL DESCRITIVO</t>
  </si>
  <si>
    <t>1.3.3.10</t>
  </si>
  <si>
    <t>FORNECIMENTO E INSTALAÇÃO DE INTERRUPTORES PARA CONTROLE DE LUMINÁRIAS (2)</t>
  </si>
  <si>
    <t>1.3.3.11</t>
  </si>
  <si>
    <t>FORNECIMENTO DE FIRESTOP PARA VEDAÇÃO DE 2 ABERTURAS DE PASSAGEM DE ELÉTRICA.</t>
  </si>
  <si>
    <t>1.3.3.12</t>
  </si>
  <si>
    <t>IMPLANTAÇÃO DE NOVA PORTA DE ACESSO (DO TIPO CORTA FOGO, COM INFRA ESTRUTURA PARA ELETROÍMÃ, PONTOS DE INSTALAÇÃO DE LEITOR BIOMÉTRICO E CÂMERAS DE CFTV, PARA ACESSO AO DEPÓSITO ATUAL</t>
  </si>
  <si>
    <t>1.3.3.13</t>
  </si>
  <si>
    <t>IMPLANTAÇÃO DE NOVA PORTA DE ACESSO (DO TIPO CORTA FOGO, COM INFRA ESTRUTURA PARA ELETROÍMÃ, PONTOS DE INSTALAÇÃO DE LEITOR BIOMÉTRICO E CÂMERAS DE CFTV, PARA PORTA DE ACESSO AO NOVO HALL DE ACESSO GERAL, COM PORTA DE 1 E 1/2 FOLHA E ALVENARIA PARA INSTALAÇÃO DA PORTA, COM ACABAMENTO DOS LADOS INTERNOS E EXTERNO (SEGUIR PADRÃO CONSTRUTIVO DAS PAREDES DA ANTESSALA).</t>
  </si>
  <si>
    <t>1.3.3.14</t>
  </si>
  <si>
    <t>RECOMPOSIÇÃO DE PAREDES E TETO DE NOVO HALL DE ENTRADA, COM PINTURA EM TINTA ACRÍLICA CLARA 3 DEMÃOS 3,6 X 2 X 2,7 = 20 m2</t>
  </si>
  <si>
    <t>1.3.3.15</t>
  </si>
  <si>
    <t>1.3.4</t>
  </si>
  <si>
    <t>OBRAS CIVIS DE IMPLANTAÇÃO DE RAMPA DE ACESSO</t>
  </si>
  <si>
    <t>1.3.4.1</t>
  </si>
  <si>
    <t>LIMPEZA E PREPARAÇÃO DO TERRENO PARA RECEBER NOVA RAMPA E PLATAFORMA DE MANOBRA INFERIOR</t>
  </si>
  <si>
    <t>1.3.4.2</t>
  </si>
  <si>
    <t>ESCAVAÇÃO PARA IMPLANTAÇÃO DE PLATAFORMA DE MANOBRA E SAPATAS DE SUSTENTAÇÃO DE RAMPA, CONFORME PROJETOS DOS ANEXOS XVI-A, XVI-B, XVI-C E XVI-D ESTIMADO 1,9 M3</t>
  </si>
  <si>
    <t>1.3.4.3</t>
  </si>
  <si>
    <t xml:space="preserve">IMPLEMENTAÇÃO DE SAPATAS E FUNDAÇÃO DE SUSTENTAÇÃO DE RAMPA DE ACESSO, CONFORME PROJETOS  DOS ANEXOS XVI-A, XVI-B, XVI-C E XVI-D </t>
  </si>
  <si>
    <t>1.3.4.4</t>
  </si>
  <si>
    <t xml:space="preserve">IMPLEMENTAÇÃO DE RAMPA DE ACESSO, CONFORME PROJETOS  DOS ANEXOS XVI-A, XVI-B, XVI-C E XVI-D </t>
  </si>
  <si>
    <t>1.3.4.5</t>
  </si>
  <si>
    <t>FORNECIMENTO E INSTALAÇÃO DE 4 LUMINÁRIAS LED DE DO TIPO EXTERNO, PARA ILUMINAÇÃO DE RAMPA DE ACESSO CONFORME MEMORIAL DESCRITIVO. CONSIDERAR A INFRA ESTRUTURA EMBUTIDA NA PAREDE EXTERNA DO PRÉDIO EXISTENTE.</t>
  </si>
  <si>
    <t>1.3.4.6</t>
  </si>
  <si>
    <t>FORNECIMENTO E INSTALAÇÃO DE GUARDA CORPO PARA RAMPA ADE ACESSO, CONFORME PROJETOS XVI-A, XVI-B, XVI-C E XVI-D E ANEXO XV E DESCRITO EM MEMORIAL DESCRITIVO.</t>
  </si>
  <si>
    <t>1.3.4.7</t>
  </si>
  <si>
    <t>RECOMPOSIÇÃO DE PASSARELA ATUAL COM MELHORIAS DE PAVIMENTAÇÃO EM DISTÂNCIA LINEAR (ATÉ 20 M)</t>
  </si>
  <si>
    <t>1.3.4.8</t>
  </si>
  <si>
    <t>RECOMPOSIÇÃO DE JARDIM E GRAMADO APÓS A FINALIZAÇÃO DAS OBRAS DE ACESSO EXTERNO ATÉ 25 M2</t>
  </si>
  <si>
    <t>1.3.4.9</t>
  </si>
  <si>
    <t>PINTURA DA RAMPA COM RESINA IMPERMEABILIZANTE ANTIDERRAPANTE 26 M2</t>
  </si>
  <si>
    <t>1.3.4.10</t>
  </si>
  <si>
    <t>1.3.5</t>
  </si>
  <si>
    <t>OBRAS CIVIS DE IMPLANTAÇÃO DE BASE RADIER DE AR CONDICIONADO</t>
  </si>
  <si>
    <t>1.3.5.1</t>
  </si>
  <si>
    <t>LIMPEZA E PREPARAÇÃO DO TERRENO PARA RECEBER NOVA BASE RADIER DE CONDENSADORAS</t>
  </si>
  <si>
    <t>1.3.5.2</t>
  </si>
  <si>
    <t>ESCAVAÇÃO PARA IMPLANTAÇÃO DE BASE RADIER DE CONDENSADORAS CONFORME PROJETOS DOS ANEXOS XVI-A, XVI-B, XVI-C E XVI-D ESTIMADO (BASE + CAIXAS + CANALETAS SUBT.) = 9,10 M3</t>
  </si>
  <si>
    <t>1.3.5.3</t>
  </si>
  <si>
    <t>IMPLEMENTAÇÃO DE BASE RADIER, CONFORME PROJETOS  DOS ANEXOS XVI-A, XVI-B, XVI-C E XVI-D 6,55 X 5,3 X 0,2 = 34,77 M2 DE BASE COM 6,96 M3 DE CONCRETO</t>
  </si>
  <si>
    <t>1.3.5.4</t>
  </si>
  <si>
    <t>FORNECIMENTO E INSTALAÇÃO DE 4 CAIXAS DE PASSAGENS DO TIPO 1 ACESSÓRIAS PARA BASE RADIER E SAÍDA DE UTILIDADES DO DC UFSC</t>
  </si>
  <si>
    <t>1.3.5.5</t>
  </si>
  <si>
    <t>FORNECIMENTO E INSTALAÇÃO DE 2 TUBOS PEAD DE 4 POLEGADAS, ENTERRADOS EM CALHAS SUBTERRÂNEAS NÃO ENVELOPADAS PARA LIGAR DC UFSC A SALA DE TELECOM 2 PERNAS COM ATÉ 11 M CADA.</t>
  </si>
  <si>
    <t>1.3.5.6</t>
  </si>
  <si>
    <t>FECHAMENTO DE BASE DE CONDENSADORAS COM TELA ARAMADA REVESTIDA, COM 1 PORTÃO DE ACESSO. 24 METROS DE TELA E 1 PORTÃO DE ACESSO (TELA COM ATÉ 2 METROS DE ALTURA)</t>
  </si>
  <si>
    <t>1.3.5.7</t>
  </si>
  <si>
    <t>4 LUMINÁRIAS DE USO AO TEMPO, COM INFRA ESTRUTURA EMBUTIDA E UTILIDADES E UM INTERRUPTOR</t>
  </si>
  <si>
    <t>1.3.5.8</t>
  </si>
  <si>
    <t>TUBULAÇÃO DE PEAD 4 POL EMBUTIDA NA BASE RADIER PARA CONDENSADORAS 24 M</t>
  </si>
  <si>
    <t>1.3.5.9</t>
  </si>
  <si>
    <t>1.3.5.10</t>
  </si>
  <si>
    <t>RECOMPOSIÇÃO DO ENTORNO, COM GRAMA E JARDINAGEM ORIGINAL</t>
  </si>
  <si>
    <t>1.3.6</t>
  </si>
  <si>
    <t>OBRAS CIVIS DE IMPLANTAÇÃO DE BASE RADIER PARA NOVO GMG</t>
  </si>
  <si>
    <t>1.3.6.1</t>
  </si>
  <si>
    <t>LIMPEZA E PREPARAÇÃO DO TERRENO PARA RECEBER NOVA BASE RADIER PARA NOVO GMG</t>
  </si>
  <si>
    <t>1.3.6.2</t>
  </si>
  <si>
    <t>ESCAVAÇÃO PARA IMPLANTAÇÃO DE BASE RADIER DE NOVO GMG CONFORME PROJETOS DOS ANEXOS XVI-A, XVI-B, XVI-C E XVI-D ESTIMADO (BASE + CAIXAS + CANALETAS SUBT.) = 28 M3</t>
  </si>
  <si>
    <t>1.3.6.3</t>
  </si>
  <si>
    <t>IMPLEMENTAÇÃO DE BASE RADIER, CONFORME PROJETOS  DOS ANEXOS XVI-A, XVI-B, XVI-C E XVI-D 4,8 X 3,2 X 0,2 = 15,36 M2 DE BASE COM 3,07 M3 DE CONCRETO</t>
  </si>
  <si>
    <t>1.3.6.4</t>
  </si>
  <si>
    <t>FORNECIMENTO E INSTALAÇÃO DE 2 CAIXAS DE PASSAGENS DO TIPO 1 ACESSÓRIAS PARA BASE RADIER E SAÍDA DE UTILIDADES DO DC UFSC</t>
  </si>
  <si>
    <t>1.3.6.5</t>
  </si>
  <si>
    <t>FORNECIMENTO E INSTALAÇÃO DE 4 TUBOS PEAD DE 4 POLEGADAS, ENTERRADOS EM CALHAS SUBTERRÂNEAS NÃO ENVELOPADAS PARA LIGAR GMG A TANQUE DE COMBUSTÍVEL (2 X 12M)  E ENTRE CAIXAS DE (2X 3,2M) PASSAGENS, COM  2 PERNAS TOTALIZANDO 30,4 M M CADA.</t>
  </si>
  <si>
    <t>1.3.6.6</t>
  </si>
  <si>
    <t>FORNECIMENTO E INSTALAÇÃO DE CAIXA DE SEPARAÇÃO DE ÁGUA E ÓLEO,  CONFORME PROJETOS XVI-A, XVI-B, XVI-C E XVI-D E ANEXO XV E DESCRITO EM MEMORIAL DESCRITIVO.</t>
  </si>
  <si>
    <t>1.3.6.7</t>
  </si>
  <si>
    <t>TANQUE DE CONTENÇÃO DE ÓLEO COM DIM. EXTERNA DE 3,6 X 1,8 COM PAREDES DE 10 CM DE LARGURA POR ATE 20 CM DE ALTURA, (CONTENÇÃO DE 400 L)</t>
  </si>
  <si>
    <t>1.3.6.8</t>
  </si>
  <si>
    <t>1.3.6.9</t>
  </si>
  <si>
    <t>TUBULAÇÃO DE FERRO PRETO NBR 5580, PARA USO DE COMBUSTÍVEL DE 1 POL EM LEITO SUBTERRÂNEO ENVELOPADO PARA ALIMENTAR NO GMG E TAMBÉM O GMG EXISTENTE, COM FINALIZAÇÃO EMBUTIDA NA BASE RADIER. CONSIDERAR ATÉ 40 M COM TODAS AS CURVAS E JUNÇÕES A SEREM DEFINIDAS NA EXECUÇÃO</t>
  </si>
  <si>
    <t>1.3.6.10</t>
  </si>
  <si>
    <t>REGISTROS PARA TUBULAÇÃO DE FERRO PRETO NBR 5580, PARA USO DE COMBUSTÍVEL DE 1 POL . CONSIDERAR 4 UNIDADES COM MANGUEIRAS FLEXÍVEIS DE ATÉ 1 M NA FINALIZAÇÃO</t>
  </si>
  <si>
    <t>1.3.6.11</t>
  </si>
  <si>
    <t>1.3.6.12</t>
  </si>
  <si>
    <t>1.3.7</t>
  </si>
  <si>
    <t>OBRAS CIVIS DE IMPLANTAÇÃO DE BASE RADIER PARA SISTEMA DE ABASTECIMENTO DE DIESEL</t>
  </si>
  <si>
    <t>1.3.7.1</t>
  </si>
  <si>
    <t>LIMPEZA E PREPARAÇÃO DO TERRENO PARA RECEBER NOVA BASE RADIER PARA NOVO SISTEMA DE DIESEL</t>
  </si>
  <si>
    <t>1.3.7.2</t>
  </si>
  <si>
    <t>ESCAVAÇÃO PARA IMPLANTAÇÃO DE BASE RADIER DE NOVO GMG CONFORME PROJETOS DOS ANEXOS XVI-A, XVI-B, XVI-C E XVI-D ESTIMADO (BASE + CAIXAS + CANALETAS SUBT.) = 9,44 M3</t>
  </si>
  <si>
    <t>1.3.7.3</t>
  </si>
  <si>
    <t>IMPLEMENTAÇÃO DE BASE RADIER, CONFORME PROJETOS  DOS ANEXOS XVI-A, XVI-B, XVI-C E XVI-D 5,52 X 3,85 X 0,2 = 21,25 M2 DE BASE COM 4,25 M3 DE CONCRETO</t>
  </si>
  <si>
    <t>1.3.7.4</t>
  </si>
  <si>
    <t>FORNECIMENTO E INSTALAÇÃO DE 3 CAIXAS DE PASSAGENS DO TIPO 1 ACESSÓRIAS PARA BASE RADIER E SAÍDA DE UTILIDADES E ABASTECIMENTO DE TANQUE  DO DC UFSC</t>
  </si>
  <si>
    <t>1.3.7.5</t>
  </si>
  <si>
    <t>FORNECIMENTO E INSTALAÇÃO DE 2 TUBOS PEAD DE 4 POLEGADAS, ENTERRADOS EM CALHAS SUBTERRÂNEAS NÃO ENVELOPADAS PARA LIGAR CX DE PASSAGENS TANQUE DE COMBUSTÍVEL (2 X 5M)  E 1 ENTRE CAIXAS ABASTECIMENTO DE (16M) PASSAGENS</t>
  </si>
  <si>
    <t>1.3.7.6</t>
  </si>
  <si>
    <t>1.3.7.7</t>
  </si>
  <si>
    <t>TANQUE DE CONTENÇÃO DE ÓLEO COM DIM. EXTERNA DE 3,8 X 2,6 COM PAREDES DE 10 CM DE LARGURA POR ATE 20 CM DE ALTURA, (CONTENÇÃO DE 1800 L)</t>
  </si>
  <si>
    <t>1.3.7.8</t>
  </si>
  <si>
    <t>2 LUMINÁRIAS DE USO AO TEMPO, COM INFRA ESTRUTURA EMBUTIDA E UTILIDADES E UM INTERRUPTOR</t>
  </si>
  <si>
    <t>1.3.7.9</t>
  </si>
  <si>
    <t>TUBULAÇÃO DE FERRO PRETO NBR 5580, PARA USO DE COMBUSTÍVEL DE 1 /1/2 POL EM LEITO SUBTERRÂNEO ENVELOPADO PARA ALIMENTAR TANQUE DE COMBUSTÍVEL, COM FINALIZAÇÃO EMBUTIDA NA BASE RADIER. CONSIDERAR ATÉ 20 M COM TODAS AS CURVAS E JUNÇÕES A SEREM DEFINIDAS NA EXECUÇÃO</t>
  </si>
  <si>
    <t>1.3.7.10</t>
  </si>
  <si>
    <t>REGISTROS PARA TUBULAÇÃO DE FERRO PRETO NBR 5580, PARA USO DE COMBUSTÍVEL DE 1 POL . CONSIDERAR 7 UNIDADES COM MANGUEIRAS FLEXÍVEIS DE ATÉ 1 M NA FINALIZAÇÃO</t>
  </si>
  <si>
    <t>1.3.7.11</t>
  </si>
  <si>
    <t>CABOS DE ATERRAMENTO PARA TANQUE DE COMBUSTÍVEL PARA ATÉ 1000 LITROS COM TODOS OS ACESSÓRIOS, CONFORME PROJETO E MEMORIAL DESCRITIVO (INSTALADO)</t>
  </si>
  <si>
    <t>1.3.7.12</t>
  </si>
  <si>
    <t>SISTEMA DE FILTRAGEM E RECIRCULAÇÃO DE DIESEL, COMPLETO, INSTALADO COM REGISTROS E CIRCUITO ELÉTRICO, CONFORME PROJETO E MEMORIAL DESCRITIVO.</t>
  </si>
  <si>
    <t>1.3.7.13</t>
  </si>
  <si>
    <t>TANQUE DE ÓLEO DIESEL COMPLETO PARA 1000 L,  COM TODOS OS ACESSÓRIOS, CONFORME MEMORIAL DESCRITIVO.</t>
  </si>
  <si>
    <t>1.3.7.14</t>
  </si>
  <si>
    <t>1.3.7.15</t>
  </si>
  <si>
    <t>1.3.7.16</t>
  </si>
  <si>
    <t>FECHAMENTO DO ENTORNO DA BASE COM CERCA DE 2 M DE ALTURA E 1 PORTÃO DE ACESSO 18 M LINEAR.</t>
  </si>
  <si>
    <t>1.3.8</t>
  </si>
  <si>
    <t>OBRAS CIVIS DE IMPLANTAÇÃO DE SALAS DE CHEGADA DE FIBRAS</t>
  </si>
  <si>
    <t>1.3.8.1</t>
  </si>
  <si>
    <t>1.3.8.2</t>
  </si>
  <si>
    <t xml:space="preserve">FUNDAÇÃO SAPATA RASA ISOLADA COM VIGA BALDRAME, CONFORME PROJETO DOS ANEXOS XVI -A , XVI-B , XVI-C E ANEXO XVIII. </t>
  </si>
  <si>
    <t>1.3.8.3</t>
  </si>
  <si>
    <t xml:space="preserve">ENCHIMENTO DE LAJE E PISO COM CONCRETO, CONFORME PROJETOS DOS ANEXOS XVI -A , XVI-B, XVI-C, XVI-D E ANEXO XVIII.  </t>
  </si>
  <si>
    <t>1.3.8.4</t>
  </si>
  <si>
    <t>CAIXAS DE PASSAGENS DO TIPO 2 (4 UNIDADES)</t>
  </si>
  <si>
    <t>1.3.8.5</t>
  </si>
  <si>
    <t xml:space="preserve">ALVENARIAS EM BLOCO DE CONCRETO, ULTIMA LINHA COM BLOCO CANALETA PARA CONCRETAR LAJE DE TETO FORMANDO UM ELEMENTO ÚNICO. PAREDES DE  (9 M2 + 6 M2) X  2,4M = 36 M2
</t>
  </si>
  <si>
    <t>1.3.8.6</t>
  </si>
  <si>
    <t>1.3.8.7</t>
  </si>
  <si>
    <t>PAREDE DE GRAMPEADAS COM FERRO CA-50 A CADA 20 CM NAS PAREDES EXISTENTES, APLICADO REBOCO SIMPLES, COM ESPESSURA DE 1,5 CM, IMPERMEABILIZADO, E FINALIZADO EM PINTURA ACRÍLICA</t>
  </si>
  <si>
    <t>1.3.8.8</t>
  </si>
  <si>
    <t>1.3.8.9</t>
  </si>
  <si>
    <t>CONEXÃO COM CX DE CHEGADAS DE FIBRAS COM TUBOS PEAD DE 4 POLEGADAS E INTERLIGAÇÃO ENTRE CAIXAS, COM FORNECIMENTO DE ATÉ 16 M CADA ABRIGO, TOTALIZANDO 32M (ENTERRADOS)</t>
  </si>
  <si>
    <t>1.3.8.10</t>
  </si>
  <si>
    <t>FORNECIMENTO E INSTALAÇÃO DE ATÉ 3 CONJUNTOS DE PORTAS TELADAS (PORTA GRADIL), COM ABERTURA EM 2 FOLHAS COM ATÉ 1,2 M CADA PORTA. PORTAS COM FECHO PARA CADEADO.</t>
  </si>
  <si>
    <t>1.3.8.11</t>
  </si>
  <si>
    <t>FORNECIMENTO E INSTALAÇÃO DE 2 LUMINÁRIAS LED DE SOBREPOR, POR ABRIGO, TOTALIZANDO 4 UNIDADES CONFORME MEMORIAL DESCRITIVO</t>
  </si>
  <si>
    <t>1.3.8.12</t>
  </si>
  <si>
    <t>FORNECIMENTO E INSTALAÇÃO DE INTERRUPTORES E .</t>
  </si>
  <si>
    <t>1.3.8.13</t>
  </si>
  <si>
    <t>1.3.8.14</t>
  </si>
  <si>
    <t>PREPARAÇÃO DE ABERTURAS PARA RECEBER 1 VEDANTE (ROXTEC/HILTI) PARA UTILIDADES EM CADA ENTRADA POR LADO</t>
  </si>
  <si>
    <t>1.3.8.15</t>
  </si>
  <si>
    <t>1.3.8.16</t>
  </si>
  <si>
    <t>RECOMPOSIÇÃO DO ENTORNO COM GRAMA E JARDINAGEM ORIGINAL</t>
  </si>
  <si>
    <t>1.3.9</t>
  </si>
  <si>
    <t>OBRAS CIVIS DE IMPLANTAÇÃO DO NOVO DC RNP</t>
  </si>
  <si>
    <t>1.3.9.1</t>
  </si>
  <si>
    <t>DESMONTAGEM DO DC ATUAL COM REMOÇÃO DE MOBILIÁRIO, UTILIDADES, PISO ELEVADO E TODAS AS UTILIDADES EXISTENTES.</t>
  </si>
  <si>
    <t>1.3.9.2</t>
  </si>
  <si>
    <t>REMOÇÃO DE TODAS AS DIVISÓRIAS EXISTENTES E TODAS AS TUBULAÇÕES, MATERIAIS DE INSTALAÇÕES, CABOS QUADROS E ETC PARA LIBERAR ESPAÇO PARA OBRAS CIVIS.</t>
  </si>
  <si>
    <t>1.3.9.3</t>
  </si>
  <si>
    <t>MANTER E MELHORAR A VEDAÇÃO DE TODA A DIVISÓRIA ATUAL EXISTENTE QUE SEPARA A SALA DE REDES ATUAL DO ESPAÇO DO DC ATUAL. MEDIDA PALIATIVA PARA QUE O ATUAL DC RNP NÃO RECEBA SUJEIRA DA OBRA A SER REALIZADA NO ESPAÇO DO ATUAL DC UFSC.</t>
  </si>
  <si>
    <t>1.3.9.4</t>
  </si>
  <si>
    <t xml:space="preserve">ABERTURA DE PAREDES PARA PASSAGEM DE LINHAS FRIGORIGENAS E DRENOS PARA INSTALAÇÃO DE AR CONDICIONADO NOVO, INCLUINDO AS PASSAGENS DE CABOS ELÉTRICOS DE INTERLIGAÇÃO EVAPORADORA CONDENSADORAS, ATÉ O LADO EXTERNO (CONDENSADORAS). </t>
  </si>
  <si>
    <t>1.3.9.5</t>
  </si>
  <si>
    <t xml:space="preserve">PREPARAÇÃO DE PISO ATUAL PARA RECEBER O NOVO ENCHIMENTO DE CONCRETO DE NIVELAMENTO PARA A COTA DESEJADA, SEGUNDO PROJETO DOS ANEXOS XVI -A , XVI-B, XVI-C, XVI -D E ANEXO III.  CONSIDERAR </t>
  </si>
  <si>
    <t>1.3.9.6</t>
  </si>
  <si>
    <t xml:space="preserve">CONCRETAGEM DE PISO ATUAL PARA RECEBER O NOVO ENCHIMENTO DE CONCRETO DE NIVELAMENTO PARA A COTA DESEJADA, SEGUNDO PROJETO DOS ANEXOS XVI -A , XVI-B, XVI-C, XVI -D E ANEXO III.  CONSIDERAR </t>
  </si>
  <si>
    <t>1.3.9.7</t>
  </si>
  <si>
    <t>COBERTURA E ACABAMENTO DO NOVO PISO, CONFORME DEFINIDO EM PROJETO E MEMORIAL DESCRITIVO E Anexo XI - detalhes de paredes e portas-R11 rev. 01</t>
  </si>
  <si>
    <t>1.3.9.8</t>
  </si>
  <si>
    <t>ABERTURA COM FINALIZAÇÃO DE ACABAMENTO PARA PASSAGENS DE ALIMENTADORES ELÉTRICOS PROVENIENTES DA SUBESTAÇÃO (1 PASSAGEM) E ENTRE O NOVO DC E O DC ATUAL (2 PASSAGENS)</t>
  </si>
  <si>
    <t>1.3.9.9</t>
  </si>
  <si>
    <t>ABERTURA COM FINALIZAÇÃO DE ACABAMENTO PARA PASSAGENS DE CONEXÕES LÓGICAS (2 PASSAGENS PARA FIBRA E 2 PARA UTO) E ENTRE O NOVO DC E O DC ATUAL E SALA DE TELECOM</t>
  </si>
  <si>
    <t>1.3.9.10</t>
  </si>
  <si>
    <t>1.3.9.11</t>
  </si>
  <si>
    <t>CONSTRUÇÃO DE PAREDE DRYWALL, CF90 COM MANTA ANTICHAMA (PISO TETO) COM AS ABERTURAS E TODAS AS VEDAÇÕES</t>
  </si>
  <si>
    <t>1.3.9.12</t>
  </si>
  <si>
    <t>FORNECIMENTO E INSTALAÇÃO DE PORTA CORTA FOGO, CONFORME MEMORIAL DESCRITIVO</t>
  </si>
  <si>
    <t>1.3.9.13</t>
  </si>
  <si>
    <t xml:space="preserve">APLICAÇÃO DE MASSA FINA EM PAREDES INTERNAS 4 FACES </t>
  </si>
  <si>
    <t>1.3.9.14</t>
  </si>
  <si>
    <t xml:space="preserve">PINTURA DE 4 FACES INTERNAS AO NOVO DC COM TINTA LATEX </t>
  </si>
  <si>
    <t>1.3.9.15</t>
  </si>
  <si>
    <t xml:space="preserve">PREPARAÇÃO DE ABERTURAS PARA RECEBER 3 VEDANTES (ROXTEC/HILTI) PAR ALINHAS FRIGORIGENAS DE PRECISÃO E UTILIDADES PARA PORTA DE ACESSO. </t>
  </si>
  <si>
    <t>1.3.9.16</t>
  </si>
  <si>
    <t>1.3.9.17</t>
  </si>
  <si>
    <t xml:space="preserve">PREPARAÇÃO E INSTALAÇÃO DE ELETRODUTOS PARA UTILIDADES (ILUMINAÇÃO, TOMADAS, E OUTROS DE USO GERAL, QUANDO EMBUTIDOS NAS PAREDES). MÉDIA DE 8 METROS (DE ELETRODUTO GALVANIZADO A QUENTE)  2 CAIXAS DE 4X2 PARA CADA UNIDADE </t>
  </si>
  <si>
    <t>1.3.9.18</t>
  </si>
  <si>
    <t xml:space="preserve">FORNECIMENTO E INSTALAÇÃO DE PISO ELEVADO CONFORME ESPECIFICADO EM EDITAL (PREPARAÇÃO DE INFRA ESTRUTURA) APENAS NA ZONA DE 1,3 M DE ALTURA </t>
  </si>
  <si>
    <t>1.3.9.19</t>
  </si>
  <si>
    <t>FORNECIMENTO DE FIRESTOP PARA VEDAÇÃO DE 6 ABERTURAS DE PASSAGEM ENTRE NOVO DC RNP E SALA DE TELECOM A SEREM CONSTRUÍDOS..</t>
  </si>
  <si>
    <t>1.3.9.20</t>
  </si>
  <si>
    <t>1.3.9.21</t>
  </si>
  <si>
    <t>1.3.9.22</t>
  </si>
  <si>
    <t>1.3.10</t>
  </si>
  <si>
    <t>OBRAS CIVIS DE IMPLANTAÇÃO DE ANTESSALA E SALAS DE REDE</t>
  </si>
  <si>
    <t>1.3.10.1</t>
  </si>
  <si>
    <t>CONSTRUÇÃO DE PARADE DE DRYWALL, CF90 COM MANTA ANTICHAMA (PISO TETO) COM AS ABERTURAS E TODAS AS VEDAÇÕES PARA SEPARAÇÃO DAS ATUAIS SALA DE REDE</t>
  </si>
  <si>
    <t>1.3.10.2</t>
  </si>
  <si>
    <t>INSTALAÇÃO DE NOVA PORTA CORTA FOGO DE ACESSO AO NOVO HALL INTERNO</t>
  </si>
  <si>
    <t>1.3.10.3</t>
  </si>
  <si>
    <t xml:space="preserve">INSTALAÇÃO EMBUTIDA NAS PAREDES DE LINHAS FRIGORIGENAS PARA ACOMODAR 2 UNIDADES DE AR CONDICIONADO PISO TETO NOVAS </t>
  </si>
  <si>
    <t>1.3.10.4</t>
  </si>
  <si>
    <t>INSTALAÇÃO DE ESCADA DE ACESSO EXTERNA A SALA COM 2 DEGRAUS DE 15 CM.</t>
  </si>
  <si>
    <t>1.3.10.5</t>
  </si>
  <si>
    <t>1.3.10.6</t>
  </si>
  <si>
    <t>1.3.10.7</t>
  </si>
  <si>
    <t>1.3.10.8</t>
  </si>
  <si>
    <t xml:space="preserve">PREPARAÇÃO E INSTALAÇÃO DE ELETRODUTOS PARA UTILIDADES (ILUMINAÇÃO, TOMADAS, E OUTROS DE USO GERAL, QUANDO EMBUTIDOS NAS PAREDES). MÉDIA DE 8 METROS (DE ELETRODUTO GALVANIZADO A QUENTE SOBREPOSTO)  2 CAIXAS DE 4X2 PARA CADA UNIDADE </t>
  </si>
  <si>
    <t>1.3.10.9</t>
  </si>
  <si>
    <t xml:space="preserve">FORNECIMENTO E INSTALAÇÃO DE PISO ELEVADO CONFORME ESPECIFICADO EM EDITAL (PREPARAÇÃO DE INFRA ESTRUTURA) APENAS NA ZONA DE 600 MM  E DE 300 MM DE ALTURA </t>
  </si>
  <si>
    <t>1.3.10.10</t>
  </si>
  <si>
    <t>FORNECIMENTO E INSTALAÇÃO DE GRADIL METÁLICO INTERNO, COM PORTA COM FECHAMENTO POR ELETROÍMÃ, PARA SEPARAR ANTESSALA DA SALA DE REDE RNP E DA SALA DE REDE UFSC. SERÃO 2 GRADIS IDÊNTICOS TOTAL DE 24 M2 DE GRADIL MAIS 2 PORTAS</t>
  </si>
  <si>
    <t>1.3.10.11</t>
  </si>
  <si>
    <t>FORNECIMENTO E INSTALAÇÃO DE 8 LUMINÁRIAS LED DE SOBREPOR, CONFORME MEMORIAL DESCRITIVO</t>
  </si>
  <si>
    <t>1.3.10.12</t>
  </si>
  <si>
    <t>1.3.10.13</t>
  </si>
  <si>
    <t>FORNECIMENTO E INSTALAÇÃO DE 4 LUMINÁRIAS LED DE EMERGÊNCIA DE SOBREPOR , CONFORME MEMORIAL DESCRITIVO</t>
  </si>
  <si>
    <t>1.3.10.14</t>
  </si>
  <si>
    <t>1.3.10.15</t>
  </si>
  <si>
    <t>1.3.10.16</t>
  </si>
  <si>
    <t>1.3.11</t>
  </si>
  <si>
    <t>OBRAS CIVIS DE IMPLANTAÇÃO DO NOVO NOC</t>
  </si>
  <si>
    <t>1.3.11.1</t>
  </si>
  <si>
    <t>DESMONTAGEM DO DC ATUAL COM REMOÇÃO DE MOBILIÁRIO, UTILIDADES, PISO ELEVADO E TODAS AS Utilidades EXISTENTES.</t>
  </si>
  <si>
    <t>1.3.11.2</t>
  </si>
  <si>
    <t>REMOÇÃO DE TODAS AS DIVISÓRIAS EXISTENTES E TODAS AS TUBULAÇÕES, MATERIAIS DE INSTALAÇÕES, CABOS QUADROS E ETC PARA LIBERAR ESPAÇO PAR A OBRAS CIVIS.</t>
  </si>
  <si>
    <t>1.3.11.3</t>
  </si>
  <si>
    <t xml:space="preserve">MANTER E MELHORAR A VEDAÇÃO DE TODA A DIVISÓRIA ATUAL EXISTENTE QUE SEPARA A SALA DE REDES ATUAL DO ESPAÇO DO DC ATUAL. </t>
  </si>
  <si>
    <t>1.3.11.4</t>
  </si>
  <si>
    <t>1.3.11.5</t>
  </si>
  <si>
    <t>RETIRADA DO PISO ATUAL E PREPARAÇÃO PARA RECEBER NOVO PISO CERÂMICO</t>
  </si>
  <si>
    <t>1.3.11.6</t>
  </si>
  <si>
    <t>1.3.11.7</t>
  </si>
  <si>
    <t>CONSTRUÇÃO DE PAREDE DRYWALL, CF90 COM MANTA ANTICHAMA (PISO TETO) COM AS ABERTURAS E TODAS AS VEDAÇÕES INCLUINDO PARADE LATERAL E FRONTAL DE SUSTENTAÇÃO DA NOVA PORTA.</t>
  </si>
  <si>
    <t>1.3.11.8</t>
  </si>
  <si>
    <t>FORNECIMENTO E INSTALAÇÃO DE PORTA COM ATÉ 90 CM DE VÃO LIVRES, CONFORME MEMORIAL DESCRITIVO</t>
  </si>
  <si>
    <t>1.3.11.9</t>
  </si>
  <si>
    <t>1.3.11.10</t>
  </si>
  <si>
    <t>1.3.11.11</t>
  </si>
  <si>
    <t>1.3.11.12</t>
  </si>
  <si>
    <t>FORNECIMENTO E INSTALAÇÃO DE PISO CERÂMICO DE ALTA RESITÊNCIA, PEI 5, CONFORME MEMORIAL DESCRITIVO.  (REJUNTE, MASSA E DEMAIS MATERIAIS DE INSTALAÇÃO)</t>
  </si>
  <si>
    <t>1.3.11.13</t>
  </si>
  <si>
    <t>1.3.11.14</t>
  </si>
  <si>
    <t>1.3.11.15</t>
  </si>
  <si>
    <t>1.3.11.16</t>
  </si>
  <si>
    <t>INSTALAÇÕES ELÉTRICAS</t>
  </si>
  <si>
    <t>2.1</t>
  </si>
  <si>
    <t>INSTALAÇÕES ELÉTRICAS FASE 1</t>
  </si>
  <si>
    <t>2.1.1</t>
  </si>
  <si>
    <t>CABOS PARA LIGAR QDG EXISTENTE A NO QA UPS FASE 3 X 95 MM2 22M</t>
  </si>
  <si>
    <t>2.1.2</t>
  </si>
  <si>
    <t>CABOS PARA LIGAR QDG EXISTENTE A NO QA UPS NEUTRO 1 X 120 MM2 22M</t>
  </si>
  <si>
    <t>2.1.3</t>
  </si>
  <si>
    <t>LEITO ARAMADO OU LEITO DE CABOS AÉREO DE 400 X 50 MM COM FIXAÇÃO POR TIRANTE ROSCADO E PERFILADO A CADA 1,2 M, INCLUINDO CURVAS E DESCIDAS, CONFORME PROJETO DO ANEXO IV</t>
  </si>
  <si>
    <t>2.1.4</t>
  </si>
  <si>
    <t>CABOS PARA LIGAR QAUP A E QAUPS B A  UPSA E UPS B FASE 3 X 95 MM2 08M E 10 M</t>
  </si>
  <si>
    <t>2.1.5</t>
  </si>
  <si>
    <t>CABOS PARA LIGAR QAUPSA E QAUPS B A  UPSA E UPS B NEUTRO 1 X 120 MM2 08M E 10 M</t>
  </si>
  <si>
    <t>2.1.6</t>
  </si>
  <si>
    <t>LEITO ARAMADO DE CABOS SOB O PISO DE 400 X 50 MM COM FIXAÇÃO POR EM  PERFILADO, SOB O PISO ELEVADO A CADA 1,2 M, INCLUINDO CURVAS E DESCIDAS, CONFORME PROJETO DO ANEXO IV PARA LIGAR TODAS AS UTILIDADES ELÉTRICAS OSB O PISO DA FASE 1 DO PROJETO</t>
  </si>
  <si>
    <t>2.1.7</t>
  </si>
  <si>
    <t>CABOS PARA LIGAR QAUPSA E QAUPS B A BY PASS DAS UPSA E UPS B FASE 3 X 70 MM2 10M E 12 M</t>
  </si>
  <si>
    <t>2.1.8</t>
  </si>
  <si>
    <t>CABOS PARA LIGAR QAUPS A UPS NEUTRO 1 X 95 MM2 10M E 12 M</t>
  </si>
  <si>
    <t>2.1.9</t>
  </si>
  <si>
    <t>CABOS PARA RACKS DE TI (MULTIPOLAR 3 X 4 MM2), TERMINADOS COM PLUG FEMEA DE 32A. COMP MÉDIO 12 M X 14 RACKS + 2 PARA QD ATUO E QDUTIL 16 X 12 = 192 M + 10% =211 M</t>
  </si>
  <si>
    <t>2.1.10</t>
  </si>
  <si>
    <t>CABOS PARA LIGAR RPPA E RPPB A QUADROS ATUAIS (TEMPORÁRIO) 3 X 50 MM2 X15 M 2 circuitos</t>
  </si>
  <si>
    <t>2.1.11</t>
  </si>
  <si>
    <t>CABOS PARA LIGAR RPPA E RPPB A QUADROS ATUAIS (TEMPORÁRIO) 1 X 70 MM2 X15 M 2 circuitos</t>
  </si>
  <si>
    <t>2.1.12</t>
  </si>
  <si>
    <t>CABOS PARA LIGAR RPPA E RPPB A QUADROS ATUAIS (REDE TEMPORÁRIO) 3 X 16 MM2 X 22 M 2 circuitos</t>
  </si>
  <si>
    <t>2.1.13</t>
  </si>
  <si>
    <t>CABOS PARA LIGAR RPPA E RPPB A QUADROS ATUAIS (REDE TEMPORÁRIO) 1 X 25 MM2 X22 M 2 circuitos</t>
  </si>
  <si>
    <t>2.1.14</t>
  </si>
  <si>
    <t>LEITO ARAMADO DE 50 X 50 MM PARA CIRCUITOS DE SUPERVISÃO E CFTV SOB O PISO, FIXADO EM PERFILADO</t>
  </si>
  <si>
    <t>2.1.15</t>
  </si>
  <si>
    <t xml:space="preserve">TUBO GALVANIZADO DE 1 POLEGADA PARA INSTALAÇÕES DE SUPERVISÃO, CFTV, AUTOMAÇÃO. ILUMINAÇÃO E UTILIDADES EM GERAL, COM CURVA E DERIVAÇÕES PARA 11 PONTOS E CFTV E 5 PONTOS DE CONTROLE DE ACESSO </t>
  </si>
  <si>
    <t>2.1.16</t>
  </si>
  <si>
    <t>CAIXAS DE ALUMÍNIO APARENTE COM ACESSÓRIOS PARA INSTALAÇÕES APARENTE</t>
  </si>
  <si>
    <t>2.1.17</t>
  </si>
  <si>
    <t xml:space="preserve">PERFILADOS PARA SUSTENTAÇÃO DE UTILIDADES SOBRE O FORRO COM CONJUNTO DE FIXAÇÃO E CHUMBADORES </t>
  </si>
  <si>
    <t>2.1.18</t>
  </si>
  <si>
    <t>CABOS CAT 6 PARA SUPERVISÓRIO E CFTV</t>
  </si>
  <si>
    <t>2.1.19</t>
  </si>
  <si>
    <t>TERMINAIS CAT 6 PARA SUPERVISÃO</t>
  </si>
  <si>
    <t>2.1.20</t>
  </si>
  <si>
    <t xml:space="preserve">TOMADAS DO TIPO STECK COMPLETA (MACHO E  FEMEA)  PARA CIRCUITOS DERIVADOS DE RPPS PARA RACKS </t>
  </si>
  <si>
    <t>2.1.21</t>
  </si>
  <si>
    <t>TOMADAS DO TIPO ABNT COMPLETA (MACHO E  FEMEA)  PARA CIRCUITOS DE ILUMINAÇÃO, EMERGÊNCIA E SINALIZAÇÃO</t>
  </si>
  <si>
    <t>2.1.22</t>
  </si>
  <si>
    <t>CIRCUITOS DE ALIMENTAÇÃO DE AR CONDICIONADO PISO TETO 4 UNIDADES 22 M POR CIRCUITO 3X4MM2</t>
  </si>
  <si>
    <t>2.1.23</t>
  </si>
  <si>
    <t xml:space="preserve">CABOS DE SERVIÇOS GERAIS MULTIPOLAR  3 X 2,5 MM2 </t>
  </si>
  <si>
    <t>2.1.24</t>
  </si>
  <si>
    <t>ADAPTAÇÕES DE QUADRO ATUAL PARA NOVOS ALIMENTADORES</t>
  </si>
  <si>
    <t>2.1.25</t>
  </si>
  <si>
    <t>CABOS PARA LIGAR GMG NOVO A QUADRO QDG ATUAL FASE 3 X 95 MM2 12M</t>
  </si>
  <si>
    <t>2.1.26</t>
  </si>
  <si>
    <t>CABOS PARA LIGAR GMG NOVO A QUADRO QDG ATUAL NEUTRO 1 X 120 MM2 12M</t>
  </si>
  <si>
    <t>2.1.27</t>
  </si>
  <si>
    <t>INSTALAÇÕES NOVO QUADROS QAUPS A</t>
  </si>
  <si>
    <t>2.1.28</t>
  </si>
  <si>
    <t>INSTALAÇÕES NOVOS QUADROS RPP A E RPPB</t>
  </si>
  <si>
    <t>2.1.29</t>
  </si>
  <si>
    <t>CABOS DE TERRA 35 MM2 (JÁ SEM OS JÁ COMPUTADOS NOS AMBIENTES ACIMA)</t>
  </si>
  <si>
    <t>2.1.30</t>
  </si>
  <si>
    <t>CABOS DE TERRA 25 MM2 (JÁ SEM OS JÁ COMPUTADOS NOS AMBIENTES ACIMA)</t>
  </si>
  <si>
    <t>2.1.31</t>
  </si>
  <si>
    <t>CABOS DE TERRA 10 MM2 (JÁ SEM OS JÁ COMPUTADOS NOS AMBIENTES ACIMA)</t>
  </si>
  <si>
    <t>2.1.32</t>
  </si>
  <si>
    <t>LUMINÁRIAS DE EMBUTIR OU SOBREPOR DE USO INTERNO, CONFORME PROJETO</t>
  </si>
  <si>
    <t>2.1.33</t>
  </si>
  <si>
    <t>LUMINÁRIA DE EMERGÊNCIA COM BATERIAS CONFORME PROJETO</t>
  </si>
  <si>
    <t>2.1.34</t>
  </si>
  <si>
    <t>LUMINÁRIA DE SINALIZAÇÃO DE SAÍDA COM BATERIAS CONFORME PROJETO</t>
  </si>
  <si>
    <t>2.1.35</t>
  </si>
  <si>
    <t>DESMONTAGEM TRANSPORTE E REMONTAGEM DO UPS ATUAL</t>
  </si>
  <si>
    <t>2.1.36</t>
  </si>
  <si>
    <t>MATERIAIS COMPLEMENTARES DE MONTAGEM (TERMINAIS, CINTAS PLÁSTICAS, FIXAÇÃO DE PERFILADOS, OUTROS E ETC)</t>
  </si>
  <si>
    <t>2.2</t>
  </si>
  <si>
    <t>INSTALAÇÕES ELÉTRICAS FASE 2</t>
  </si>
  <si>
    <t>2.2.1</t>
  </si>
  <si>
    <t>CABOS PARA LIGAR RPPA E B  NOVOS AOS RPPS A E B RNP FASE 3 X 50 MM2 15M PARA CAD LIGAÇÃO</t>
  </si>
  <si>
    <t>m</t>
  </si>
  <si>
    <t>2.2.2</t>
  </si>
  <si>
    <t>CABOS PARA LIGAR RPPA E B  NOVOS AOS RPPS A E B RNP NEUTRO 1 X 70 MM2 15M</t>
  </si>
  <si>
    <t>2.2.3</t>
  </si>
  <si>
    <t>LEITO ARAMADO OU LEITO DE CABOS SOB O PISO DE 400 X 50 MM COM FIXAÇÃO EM PERFILADO A CADA 1,2 M, FIXADOS NA ESTRUTURA DO PISO ELEVADO INCLUINDO CURVAS E DESCIDAS, CONFORME PROJETO DO ANEXO IV</t>
  </si>
  <si>
    <t>2.2.4</t>
  </si>
  <si>
    <t>CABOS PARA LIGAR RPPA E B  NOVOS AOS RPPS A E B REDE FASE 3 X 16 MM2 22M PARA CAD LIGAÇÃO</t>
  </si>
  <si>
    <t>2.2.5</t>
  </si>
  <si>
    <t>CABOS PARA LIGAR RPPA E B  NOVOS AOS RPPS A E B REDE NEUTRO 1 X 25 MM2 22M</t>
  </si>
  <si>
    <t>2.2.6</t>
  </si>
  <si>
    <t>2.2.7</t>
  </si>
  <si>
    <t>CABOS PARA RACKS DE TI (MULTIPOLAR 3 X 4 MM2), TERMINADOS COM PLUG FEMEA DE 32A  (SEPARADOS). COMP MÉDIO 12 M X 14 RACKS + 2 PARA QD ATUO E QDUTIL 16 X 12 = 192 M + 10% =211 M</t>
  </si>
  <si>
    <t>2.2.8</t>
  </si>
  <si>
    <t>2.2.9</t>
  </si>
  <si>
    <t>CABOS PARA RACKS DE TI (MULTIPOLAR 3 X 4 MM2), TERMINADOS COM PLUG FEMEA DE 32A (SEPARADOS). COMP MÉDIO 12 M X 28 RACKS + 2 PARA  QDUTIL 2  = 2 X(28 X 12) = 672M + 10% =740 M</t>
  </si>
  <si>
    <t>2.2.10</t>
  </si>
  <si>
    <t>2.2.11</t>
  </si>
  <si>
    <t xml:space="preserve">TUBO GALVANIZADO DE 1 POLEGADA PARA INSTALAÇÕES DE SUPERVISÃO, CFTV E AUTOMAÇÃO. , COM CURVA E DERIVAÇÕES </t>
  </si>
  <si>
    <t>2.2.12</t>
  </si>
  <si>
    <t>2.2.13</t>
  </si>
  <si>
    <t xml:space="preserve">PERFILADOS PARA SUSTENTAÇÃO DE UTILIDADES NO TETO COM CONJUNTO DE FIXAÇÃO E CHUMBADORES </t>
  </si>
  <si>
    <t>2.2.14</t>
  </si>
  <si>
    <t>2.2.15</t>
  </si>
  <si>
    <t xml:space="preserve">TUBO GALVANIZADO DE 1 POLEGADA PARA INSTALAÇÕES DE ILUMINAÇÃO E UTILIDADES EM GERAL, COM CURVA E DERIVAÇÕES </t>
  </si>
  <si>
    <t>2.2.16</t>
  </si>
  <si>
    <t>2.2.17</t>
  </si>
  <si>
    <t>2.2.18</t>
  </si>
  <si>
    <t>2.2.19</t>
  </si>
  <si>
    <t>2.2.20</t>
  </si>
  <si>
    <t>2.2.21</t>
  </si>
  <si>
    <t>TOMADAS DO TIPO ABNT COMPLETA (MACHO E  FEMEA)  PARA CIRCUITOS DE ILUMINAÇÃO, EMERGÊNCIA E SINALIZAÇÃO PARA 20 A</t>
  </si>
  <si>
    <t>2.2.22</t>
  </si>
  <si>
    <t>2.2.23</t>
  </si>
  <si>
    <t>2.2.24</t>
  </si>
  <si>
    <t>INSTALAÇÕES NOVOS QUADROS RPP A E RPPB RNP E REDES</t>
  </si>
  <si>
    <t>2.2.25</t>
  </si>
  <si>
    <t>CABOS DE TERRA 35 MM2 (FASES JÁ COMPUTADOS NOS AMBIENTES ACIMA)</t>
  </si>
  <si>
    <t>2.2.26</t>
  </si>
  <si>
    <t>CABOS DE TERRA 25 MM2 (FASES JÁ SEM OS JÁ COMPUTADOS NOS AMBIENTES ACIMA)</t>
  </si>
  <si>
    <t>2.2.27</t>
  </si>
  <si>
    <t>CABOS DE TERRA 10 MM2 (FASES JÁ SEM OS JÁ COMPUTADOS NOS AMBIENTES ACIMA)</t>
  </si>
  <si>
    <t>2.2.28</t>
  </si>
  <si>
    <t>2.2.29</t>
  </si>
  <si>
    <t>CABOS DE TERRA 35 MM2 (FASES JÁ SEM OS JÁ COMPUTADOS NOS AMBIENTES ACIMA)</t>
  </si>
  <si>
    <t>2.2.30</t>
  </si>
  <si>
    <t>2.2.31</t>
  </si>
  <si>
    <t>2.2.32</t>
  </si>
  <si>
    <t>2.2.33</t>
  </si>
  <si>
    <t>2.2.34</t>
  </si>
  <si>
    <t>2.2.35</t>
  </si>
  <si>
    <t>2.3</t>
  </si>
  <si>
    <t>INSTALAÇÕES ELÉTRICAS FASE 3</t>
  </si>
  <si>
    <t>CABOS PARA LIGAR UTILIDADES VIDO DO RPP REDES 3 X 2,5 MM2</t>
  </si>
  <si>
    <t>CABOS PARA LIGAR ARC. CONDICIONADO 3 X 4 MM2</t>
  </si>
  <si>
    <t xml:space="preserve">TUBO GALVANIZADO DE 1 POLEGADA PARA INSTALAÇÕES DE SUPERVISÃO, CFTV, AUTOMAÇÃO. ILUMINAÇÃO E UTILIDADES EM GERAL, COM CURVA E DERIVAÇÕES </t>
  </si>
  <si>
    <t>TOMADAS DO TIPO ABNT COMPLETA (MACHO E  FEMEA)  PARA CIRCUITOS DE ILUMINAÇÃO, EMERGÊNCIA E SINALIZAÇÃO DE 20 A</t>
  </si>
  <si>
    <t xml:space="preserve">CABOS DE SERVIÇOS GERAIS MULTOPOLAR  3 X 2,5 MM2 </t>
  </si>
  <si>
    <t>CABOS DE TERRA 10 MM2 (JÁ SEM OS JÁ COMPUTADOS NOS AMBINTES ACIMA)</t>
  </si>
  <si>
    <t>LUMINÁRIA DE EMERGENCIA COM BATERIAS CONFORME PROJETO</t>
  </si>
  <si>
    <t>LUMINÁRIA DE SINALIZAÇÃO DE SAIDA COM BATERIAS CONFORME PROJETO</t>
  </si>
  <si>
    <t>MATERIAS COMPELMENTARES DE MONTAGEM (TERMINAIS, CINTAS PLASTICAS, FIXAÇÀO DE PERFILADOS, OUTROS E ETC)</t>
  </si>
  <si>
    <t>INFRAESTRUTURA SISTEMA AUXILIARES</t>
  </si>
  <si>
    <t>INFRA ESTRUTURA SECA PARA SENSORES DE FUMAÇA DE ACORDO COM PROJETO ANEXO IX</t>
  </si>
  <si>
    <t>INFRA ESTRUTURA SECA PARA SISTEMA DE ASPIRAÇÃO DE ACORDO COM PROJETO ANEXO IX</t>
  </si>
  <si>
    <t>INFRAESTRUTURA SECA PARA CENTRAIS DE INCÊNDIO E SEGURANÇA</t>
  </si>
  <si>
    <t>ATERRAMENTO</t>
  </si>
  <si>
    <t>2.3.1</t>
  </si>
  <si>
    <t>EXECUÇÃO DE MALHA DE ATERRAMENTO DE PISO ELEVADO, SEGUNDO PROJETO E MEMORIAL DESCRITIVO</t>
  </si>
  <si>
    <t xml:space="preserve">AR CONDICIONADO </t>
  </si>
  <si>
    <t>3.1</t>
  </si>
  <si>
    <t>AR CONDICIONADO - FASE 1</t>
  </si>
  <si>
    <t>3.1.1</t>
  </si>
  <si>
    <t>FORNECIMENTO E INSTALAÇÃO DE CONDICIONADORES DE AR TIPO SPLIT PISO-TETO INVERTER 60.000 BTU/H COM INTERLIGAÇÃO COMPLETA (POP|RNP)</t>
  </si>
  <si>
    <t>UND</t>
  </si>
  <si>
    <t>3.1.2</t>
  </si>
  <si>
    <t>REDE FRIGORIGENAS PARA SISTEMA DE AR DE CONFORTO  (MEDIA DE 40 METROS POR UNIDADE). MÃO DE OBRA  MONTADOR ELETROMECÂNICO  + ENCANADOR OU BOMBEIRO  AMBOS POR 05 MINUTOS POR METRO LINEAR. TOTAL DE 4 UNIDADES POR UMA DISTÂNCIA APROXIMADA DE 160 METROS (PARA AS DUAS VIAS. 9 MM COM ISOLANTE EMBUTIDO NA PAREDE.  MAIS UMA VIA DE DRENO DE PVC DE 25MM CONFORME PROJETO ANEXO X</t>
  </si>
  <si>
    <t>3.2</t>
  </si>
  <si>
    <t>AR CONDICIONADO - FASE 2</t>
  </si>
  <si>
    <t>3.2.1</t>
  </si>
  <si>
    <t>REMANEJAMENTO DE CONDICIONADORES DE AR TIPO SPLIT PISO-TETO INVERTER 60.000 BTU/H COM INTERLIGAÇÃO COMPLETA (CPD|UFSC)</t>
  </si>
  <si>
    <t>3.2.2</t>
  </si>
  <si>
    <t>3.2.3</t>
  </si>
  <si>
    <t>SISTEMA DE SUPERVISÃO PARA CONTROLE AUTOMÁTICO E MONITORAMENTO DAS UNIDADES DE AR-CONDICIONADO DA SALA POP, INFRAESTRUTURA E ACESSÓRIOS</t>
  </si>
  <si>
    <t>3.3</t>
  </si>
  <si>
    <t>AR CONDICIONADO - FASE 3</t>
  </si>
  <si>
    <t>3.3.1</t>
  </si>
  <si>
    <t>FORNECIMENTO E INSTALAÇÃO DE CONDICIONADORES DE AR TIPO SPLIT PISO-TETO INVERTER 30.000 BTU/H COM INTERLIGAÇÃO COMPLETA (SALA TELECOM)</t>
  </si>
  <si>
    <t>3.3.3</t>
  </si>
  <si>
    <t>SISTEMA DE CABEAMENTO LÓGICO METÁLICO E FIBRA</t>
  </si>
  <si>
    <t>4.1</t>
  </si>
  <si>
    <t xml:space="preserve">INFRA ESTRUTURA INTERLIGAÇÃO PROVISÓRIA DE FIBRA ENTRE NOVO DC E SALA DE ENTRADA DE FIBRAS ATUAL </t>
  </si>
  <si>
    <t>PROJETOS EXECUTIVOS E AS BUILT</t>
  </si>
  <si>
    <t>5.1</t>
  </si>
  <si>
    <t>REVISÃO DE AS BUILT DOS PROJETOS EXECUTIVOS DE ESTRUTURA, ARQUITETURA, CIVIL ELÉTRICA, AR CONDICIONADO (AO FINAL DA OBRA). HOMEM HORA DE ENGENHEIROS DE ESPECIALIDADES DIVERSAS.</t>
  </si>
  <si>
    <t>HH</t>
  </si>
  <si>
    <t>5.3</t>
  </si>
  <si>
    <t xml:space="preserve">DATA BOOK DIGITAL E FÍSICO DA OBRA </t>
  </si>
  <si>
    <t>UNIDADE</t>
  </si>
  <si>
    <t>LIMPEZA</t>
  </si>
  <si>
    <t>6.1</t>
  </si>
  <si>
    <t>LIMPEZA FINAL DA OBRA - MÃO DE OBRA ESPECIALIZADA PARA LIMPEZA DO DATACENTER. CONSIDERAR 2  SERVENTE COM ENCARGOS POR 80 HORAS, TOTALIZANDO 160 HORAS</t>
  </si>
  <si>
    <t>6.2</t>
  </si>
  <si>
    <t>LIMPEZA FINAL DA OBRA - MÃO DE OBRA ESPECIALIZADA PARA LIMPEZA DOS DEMAIS AMBIENTES, TAIS COMO, SALAS DE TÉCNICAS, CORREDORES. CONSIDERAR 2 SERVENTES COM ENCARGOS POR 40 HORAS, TOTALIZANDO 80 HORAS</t>
  </si>
  <si>
    <t>6.3</t>
  </si>
  <si>
    <t>LIMPEZA FINAL DA OBRA - MÃO DE OBRA ESPECIALIZADA PARA LIMPEZA DE DEMAIS ÁREAS ENVOLVIDAS NA OBRA (ACESSO, SUB ESTAÇÃO, ÁREA EXTERNA E CIRCULAÇÃO). 2 SERVENTE COM ENCARGOS POR 40 HORAS, TOTALIZANDO 80 HORAS</t>
  </si>
  <si>
    <t>6.4</t>
  </si>
  <si>
    <t>REMOÇÃO DE ENTULHOS - CAÇAMBAS PARA REMOÇÃO DE ENTULHOS E MATERIAIS DE DEMOLIÇÃO</t>
  </si>
  <si>
    <t>6.5</t>
  </si>
  <si>
    <t>REMOÇÃO DE ENTULHOS - CAÇAMBAS PARA REMOÇÃO FINAL DE ENTULHOS DE FIM DE OBRA E SUJEIRA GERAL</t>
  </si>
  <si>
    <t>TREINAMENTO, COMISSIONAMENTO E DESMOBILIZAÇÃO DE OBRA.</t>
  </si>
  <si>
    <t>7.1</t>
  </si>
  <si>
    <t>COMISSIONAMENTO COM CARGA RESISTIVA DE 60KW (INCLUINDO FORNECIMENTO DA CARGA E 3 DIAS DE SERVIÇOS E TESTES)</t>
  </si>
  <si>
    <t>7.2</t>
  </si>
  <si>
    <t>TREINAMENTO OPERACIONAL PARA 2 TURMAS COM ATÉ 8 PARTICIPANTES EM CADA, AO FINAL DO COMISSIONAMENTO (OPERACIONAL). O TREINAMENTO ENSINA AS EQUIPES A MANUSEAR OS EQUIPAMENTOS, PARA MANTER O DATACENTER OPERANDO. NÃO INCLUI TREINAMENTO DE MANUTENÇÃO DE EQUIPAMENTOS CRÍTICOS (UPS, AR, GMG, SUPERVISÓRIO, INCÊNDIO E ETC,.)  TREINAMENTO SOMENTE PARA SOLUCOES E EQUIPAMENTOS FORNECIDOS NESTE CONTRATO.</t>
  </si>
  <si>
    <t>SERVIÇOS FASE 1</t>
  </si>
  <si>
    <t>OBJETO: QG</t>
  </si>
  <si>
    <t>Projeto Data Center UFSC</t>
  </si>
  <si>
    <t>REV: 04</t>
  </si>
  <si>
    <t>REV: 04A</t>
  </si>
  <si>
    <t>LOCAL:-Novo DC UFSC fase 1</t>
  </si>
  <si>
    <t>DATA: 05/2020</t>
  </si>
  <si>
    <t>DATA: 03/2023</t>
  </si>
  <si>
    <t xml:space="preserve"> </t>
  </si>
  <si>
    <t>PREÇO UNITÁRIO  (R$)</t>
  </si>
  <si>
    <t>PREÇO TOTAL (R$)</t>
  </si>
  <si>
    <t xml:space="preserve"> (R$)</t>
  </si>
  <si>
    <t>OBS</t>
  </si>
  <si>
    <t>DISCRIMINAÇÃO</t>
  </si>
  <si>
    <t>QTD</t>
  </si>
  <si>
    <t xml:space="preserve">UNIT. </t>
  </si>
  <si>
    <t>UNIT.</t>
  </si>
  <si>
    <t>MATERIAL</t>
  </si>
  <si>
    <t>MÃO/OBRA</t>
  </si>
  <si>
    <t>TOTAL MAT</t>
  </si>
  <si>
    <t>TOTAL M.O</t>
  </si>
  <si>
    <t>TOTAL DO ITEM</t>
  </si>
  <si>
    <t>Gerenciamento realizado por coordenador de obras, (Engenheiro elétrico) em tempo integral no canteiro de obras. Estimado por um período de 5 meses. Salários mais encargos.</t>
  </si>
  <si>
    <t>mês</t>
  </si>
  <si>
    <t>Gerenciamento técnico de obras civis (Engenheiro Civil) em tempo parcial no canteiro de obras. Estimado 20 horas semanais, por 5 meses de obra. 50%. Salários mais encargos  e custos indiretos.. Por ser tempo parcial na obra, considerar custo integral do engenheiro, por 2,5 meses o que equivalerá a uma presença de meio período por 5 meses.</t>
  </si>
  <si>
    <t>Gerenciamento técnico de obras mecânicas (Engenheiro mecânico) em tempo parcial no canteiro de obras. Estimado 20 horas semanais, por 5 meses de obra. Salários mais encargos  e custos indiretos.. Por ser tempo parcial na obra, considerar custo integral do engenheiro, por 2,5 meses o que equivalerá a uma presença de meio período por 5meses.</t>
  </si>
  <si>
    <t>Coordenação geral realizando por mestre de obras, (Técnico) em tempo integral no canteiro de obras. Por 5 meses. Considerar salários mais encargos  e custos indiretos.</t>
  </si>
  <si>
    <t>Assistente administrativo e coordenador de almoxarifado  em tempo integral no canteiro de obras.  Considerar salários mais encargos e custos indiretos.</t>
  </si>
  <si>
    <t>Técnico de segurança do trabalho em tempo integral na obra. Considerado custo de Mestre de Obras. Considerar salários mais encargos e custos indiretos.</t>
  </si>
  <si>
    <t>Gerenciamento</t>
  </si>
  <si>
    <t>valor</t>
  </si>
  <si>
    <t>Valor</t>
  </si>
  <si>
    <t>m2</t>
  </si>
  <si>
    <t>MÃO DE OBRA DE ENGENHARIA, GERENCIAMENTO E INSTALAÇÕES PROVISÓRIAS</t>
  </si>
  <si>
    <t>Obras Civis</t>
  </si>
  <si>
    <t>DESMONTAGEM DO AUDITÓRIO ATUAL COM REMOÇÃO DE  UTILIDADES, FORRO E TODAS AS UTILIDADES EXISTENTES. (5 dias 2 pedreiros sendo pagos por diária)</t>
  </si>
  <si>
    <t>REMOÇÃO DE HALL DE ENTRADA ATUAL, COM REMOÇÃO DE PORTAS, COBERTURA FORRO DO HALL DE ENTRADA, DEMOLIÇÃO DE PAREDE DIVISA COM O CORREDOR DE ACESSO. (3 dias 2 pedreiros sendo pagos por diária)</t>
  </si>
  <si>
    <t>ABERTURA DE PAREDES PARA PASSAGEM DE LINHAS FRIGORIGENAS E DRENOS PARA INSTALAÇÃO DE AR CONDICIONADO NOVO, INCLUINDO AS PASSAGENS DE CABOS ELÉTRICOS DE INTERLIGAÇÃO EVAPORADORA CONDENSADORAS, ATÉ O LADO EXTERNO (CONDENSADORAS).  (3 dias 2 pedreiros sendo pagos por diária)</t>
  </si>
  <si>
    <t>PREPARAÇÃO DE PISO ATUAL PARA RECEBER O NOVO ENCHIMENTO DE CONCRETO DE NIVELAMENTO PARA A COTA DESEJADA. (3 dias 2 pedreiros sendo pagos por diária)</t>
  </si>
  <si>
    <t>Unid.</t>
  </si>
  <si>
    <t>CONCRETAGEM  DE PISO ATUAL PARA RECEBER O NOVO ENCHIMENTO DE CONCRETO DE NIVELAMENTO PARA A COTA DESEJADA. (mdo para 46 m2 + 920 de concreto + Aço mais madeira)</t>
  </si>
  <si>
    <t>ABERTURA COM FINALIZAÇÃO DE ACABAMENTO PARA PASSAGENS DE ALIMENTADORES ELÉTRICOS PROVENIENTES DA SUBESTAÇÃO (1 PASSAGEM) E ENTRE O NOVO DC E O DC ATUAL (2 PASSAGENS) (3 dias 2 pedreiros sendo pagos por diária)</t>
  </si>
  <si>
    <t>1.3.12</t>
  </si>
  <si>
    <t>1.3.13</t>
  </si>
  <si>
    <t>1.3.14</t>
  </si>
  <si>
    <t>1.3.15</t>
  </si>
  <si>
    <t>1.3.16</t>
  </si>
  <si>
    <t>1.3.17</t>
  </si>
  <si>
    <t>1.3.18</t>
  </si>
  <si>
    <t>1.3.19</t>
  </si>
  <si>
    <t>1.3.20</t>
  </si>
  <si>
    <t>1.3.21</t>
  </si>
  <si>
    <t>TOTALIZAÇÃO CIVIL NOVO DC UFSC</t>
  </si>
  <si>
    <t>1.4</t>
  </si>
  <si>
    <t>1.4.1</t>
  </si>
  <si>
    <t>1.4.2</t>
  </si>
  <si>
    <t>1.4.3</t>
  </si>
  <si>
    <t>unid</t>
  </si>
  <si>
    <t>1.4.4</t>
  </si>
  <si>
    <t>1.4.5</t>
  </si>
  <si>
    <t>1.4.6</t>
  </si>
  <si>
    <t>1.4.7</t>
  </si>
  <si>
    <t>1.48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</si>
  <si>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</si>
  <si>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</si>
  <si>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</si>
  <si>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</si>
  <si>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</si>
  <si>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</si>
  <si>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</si>
  <si>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</si>
  <si>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 xml:space="preserve">                                           -  </t>
  </si>
  <si>
    <t>TOTALIZAÇÃO ANTESSALA NOVO DC UFSC</t>
  </si>
  <si>
    <t>1.5</t>
  </si>
  <si>
    <t>1.5.1</t>
  </si>
  <si>
    <t>1.5.2</t>
  </si>
  <si>
    <t>1.5.3</t>
  </si>
  <si>
    <t>1.5.4</t>
  </si>
  <si>
    <t>1.5.5</t>
  </si>
  <si>
    <t>1.5.6</t>
  </si>
  <si>
    <t>1.5.7</t>
  </si>
  <si>
    <t>1.5.8</t>
  </si>
  <si>
    <t>1.5.9</t>
  </si>
  <si>
    <t>1.5.10</t>
  </si>
  <si>
    <t>1.5.11</t>
  </si>
  <si>
    <t>1.5.12</t>
  </si>
  <si>
    <t>1.5.13</t>
  </si>
  <si>
    <t>1.5.14</t>
  </si>
  <si>
    <t>1.5.15</t>
  </si>
  <si>
    <t>TOTALIZAÇÃO CORREDOR DE ACESSO NOVO DC UFSC</t>
  </si>
  <si>
    <t>1.6</t>
  </si>
  <si>
    <t>1.6.1</t>
  </si>
  <si>
    <t>1.6.2</t>
  </si>
  <si>
    <t>1.6.3</t>
  </si>
  <si>
    <t>1.6.4</t>
  </si>
  <si>
    <t>m3</t>
  </si>
  <si>
    <t>1.6.5</t>
  </si>
  <si>
    <t>1.6.6</t>
  </si>
  <si>
    <t>1.6.7</t>
  </si>
  <si>
    <t>1.6.8</t>
  </si>
  <si>
    <t>1.6.9</t>
  </si>
  <si>
    <t>1.6.10</t>
  </si>
  <si>
    <t>TOTALIZAÇÃO RAMPA DE ACESSO NOVO DC UFSC</t>
  </si>
  <si>
    <t>1.7</t>
  </si>
  <si>
    <t>1.7.1</t>
  </si>
  <si>
    <t>1.7.2</t>
  </si>
  <si>
    <t>1.7.3</t>
  </si>
  <si>
    <t>1.7.4</t>
  </si>
  <si>
    <t>1.7.5</t>
  </si>
  <si>
    <t>1.7.6</t>
  </si>
  <si>
    <t>1.7.7</t>
  </si>
  <si>
    <t>1.7.8</t>
  </si>
  <si>
    <t>1.7.9</t>
  </si>
  <si>
    <t>1.7.10</t>
  </si>
  <si>
    <t>1.7.11</t>
  </si>
  <si>
    <t>TOTALIZAÇÃO RADIER DE CONDENSADORAS NOVO DC UFSC</t>
  </si>
  <si>
    <t>1.8</t>
  </si>
  <si>
    <t>1.8.1</t>
  </si>
  <si>
    <t>1.8.2</t>
  </si>
  <si>
    <t>1.8.3</t>
  </si>
  <si>
    <t>1.8.4</t>
  </si>
  <si>
    <t>1.8.5</t>
  </si>
  <si>
    <t>1.8.6</t>
  </si>
  <si>
    <t>1.8.7</t>
  </si>
  <si>
    <t>1.8.8</t>
  </si>
  <si>
    <t>1.8.9</t>
  </si>
  <si>
    <t>1.8.10</t>
  </si>
  <si>
    <t>1.8.11</t>
  </si>
  <si>
    <t>1.8.12</t>
  </si>
  <si>
    <t>TOTALIZAÇÃO RADIER DE NOVO GMG PARA  NOVO DC UFSC</t>
  </si>
  <si>
    <t>1.9</t>
  </si>
  <si>
    <t>1.9.1</t>
  </si>
  <si>
    <t>1.9.2</t>
  </si>
  <si>
    <t>1.9.3</t>
  </si>
  <si>
    <t>1.9.4</t>
  </si>
  <si>
    <t>1.9.5</t>
  </si>
  <si>
    <t>1.9.6</t>
  </si>
  <si>
    <t>1.9.7</t>
  </si>
  <si>
    <t>1.9.8</t>
  </si>
  <si>
    <t>1.9.9</t>
  </si>
  <si>
    <t>1.9.10</t>
  </si>
  <si>
    <t>1.9.11</t>
  </si>
  <si>
    <t>1.9.12</t>
  </si>
  <si>
    <t>1.9.13</t>
  </si>
  <si>
    <t>1.9.14</t>
  </si>
  <si>
    <t>1.9.15</t>
  </si>
  <si>
    <t>1..9.16</t>
  </si>
  <si>
    <t>1.10</t>
  </si>
  <si>
    <t>1.10.1</t>
  </si>
  <si>
    <t>1.10.2</t>
  </si>
  <si>
    <t>1.10.3</t>
  </si>
  <si>
    <t>1.10.4</t>
  </si>
  <si>
    <t>1.10.5</t>
  </si>
  <si>
    <t>1.10.6</t>
  </si>
  <si>
    <t>1.10.7</t>
  </si>
  <si>
    <t>1.10.8</t>
  </si>
  <si>
    <t>1.10.9</t>
  </si>
  <si>
    <t>1.10.10</t>
  </si>
  <si>
    <t>1.10.11</t>
  </si>
  <si>
    <t>1.10.12</t>
  </si>
  <si>
    <t>1.10.13</t>
  </si>
  <si>
    <t>1.10.14</t>
  </si>
  <si>
    <t>1.10.15</t>
  </si>
  <si>
    <t>1.10.16</t>
  </si>
  <si>
    <t>TOTALIZAÇÃO SALAS DE CHEGADA DE REDE A NOVO DC UFSC</t>
  </si>
  <si>
    <t xml:space="preserve">Obras civis </t>
  </si>
  <si>
    <t>Instalações Elétricas</t>
  </si>
  <si>
    <t>2.2.36</t>
  </si>
  <si>
    <t>2.2.38</t>
  </si>
  <si>
    <t>2.2.39</t>
  </si>
  <si>
    <t>2.2.40</t>
  </si>
  <si>
    <t>MATERIAIS E SERVIÇOS ELÉTRICOS</t>
  </si>
  <si>
    <t>2.3.2</t>
  </si>
  <si>
    <t>2.3.3</t>
  </si>
  <si>
    <t>2.4</t>
  </si>
  <si>
    <t>2.4.1</t>
  </si>
  <si>
    <t>Infra elétrica auxiliares</t>
  </si>
  <si>
    <t>Infra elétrica e complementares</t>
  </si>
  <si>
    <t>SISTEMA ELÉTRICO</t>
  </si>
  <si>
    <t>AR PISO TETO E DE PRECISÃO - DATA CENTER</t>
  </si>
  <si>
    <t>REDE FRIGORIGENAS PARA SISTEMA DE PRECISÃO   (Media de 22 metros por unidade). Mão de obra Montador eletromecânico  Encanador ou bombeiro ambos por 05 minutos por metro linear. Total de 3 unidades por uma distância aproximada de 44  metros (para as duas vias, sendo 22 metros de distancia linear máxima) por unidade. TOTAL DE 22 X 3 X 2 = 132 UMA LINHA DE 16 MM 2 OUTRA DE 19 MM, COM ISOLANTE E FIXAÇÕES. 1 FIXAÇÃO POR VIA POR METRO</t>
  </si>
  <si>
    <t>metro</t>
  </si>
  <si>
    <t>3.3.2</t>
  </si>
  <si>
    <t>REDE FRIGORIGENAS PARA SISTEMA DE AR DE CONFORTO  (Media de 40 metros por unidade). Mão de obra  Montador eletromecânico  + Encanador ou bombeiro  ambos por 05 minutos por metro linear. Total de 4 unidades por uma distância aproximada de 160 metros (para as duas vias. 9 MM COM ISOLANTE EMBUTIDO NA PAREDE.  MAIS UMA VIA DE DRENO DE PVC DE 25MM CONFORME PROJETO ANEXO X</t>
  </si>
  <si>
    <t>REDE DE DRENO E UMIDIFICAÇÃO SISTEMA DE PRECISÃO   (Media de 22 metros por unidade). Mão de obra Montador eletromecânico  Encanador ou bombeiro ambos por 05 minutos por metro linear. Total de 3 unidades por uma distância aproximada de 44  metros (para as duas vias, sendo 22 metros de distancia linear máxima) por unidade. TOTAL DE 22 X 3 X 2 = 132 DUAS LINHAS DE DE 25MM CONFORME PROJETO ANEXO X. INCLUSO TODOS OS REGISTROS</t>
  </si>
  <si>
    <t>Materiais de ar condicionado</t>
  </si>
  <si>
    <t>Difusão de ar.</t>
  </si>
  <si>
    <t>INSTALAÇÕES DE EQUIPAMENTOS CONSIDERAR AQUI OS CUSTOS DE SERVIÇOS ASSOCIADOS A COLOCAÇÃO DOS EQUIPAMENTOS E MATERIAIS NO LOCAL, TAIS COMO TRANSPORTE, FIXAÇÃO NAS BASES, CONEXÃO DE CABOS E DEMAIS SERVIÇOS ASSOCIADOS. NÃO CONSIDERAR INFRA ESTRUTURA E MATERIAIS DE INFRA.</t>
  </si>
  <si>
    <t>INSTALAÇÃO DE QUADROS ELÉTRICOS PROVISÓRIOS E QUADROS NÃO AINDA COMPUTADOS SE, MATERIAIS E MÃO DE OBRA</t>
  </si>
  <si>
    <t>4.2</t>
  </si>
  <si>
    <t>INSTALAÇÃO DE TODOS OS SISTEMAS DE REFRIGERAÇÃO DE PRECISÃO MATERIAIS DE INFRA E MDO</t>
  </si>
  <si>
    <t>4.3</t>
  </si>
  <si>
    <t>INSTALAÇÃO DE TODOS OS SISTEMAS DE REFRIGERAÇÃO DE CONFORTO COM MATERIAIS DE INFRA E MDO</t>
  </si>
  <si>
    <t>4.4</t>
  </si>
  <si>
    <t>INSTALAÇÃO DE UPS COM MATERIAIS DE INFRA E MDO</t>
  </si>
  <si>
    <t>SISTEMAS COMPLEMENTARES  - CONTROLE DE ACESSO, CFTV, DETECÇÃO E COMBATE A INCÊNDIO</t>
  </si>
  <si>
    <t>Serviços de programação/testes comissionamento e treinamento de todo o sistema de detecção  a incêndio</t>
  </si>
  <si>
    <t>Sub sistemas</t>
  </si>
  <si>
    <t>Subsistemas</t>
  </si>
  <si>
    <t>Projeto executivo de estrutura, arquitetura, civil elétrica, automação, ar condicionado (ambos), detecção e combate a incêndio.  Homem hora de Engenheiros de especialidades diversas.</t>
  </si>
  <si>
    <t>Revisão de As BUILT dos projetos executivos de estrutura, arquitetura, civil elétrica, automação, ar condicionado (ambos), detecção e combate a incêndio (ao final da Obra). Homem hora de Engenheiros de especialidades diversas.</t>
  </si>
  <si>
    <t xml:space="preserve">Data book digital e físico da obra </t>
  </si>
  <si>
    <t>unidade</t>
  </si>
  <si>
    <t>Projetos e Databook</t>
  </si>
  <si>
    <t>Limpeza final da obra - Mão de obra especializada para limpeza do Datacenter. Considerar 2  Servente com encargos por 80 horas, totalizando 160 horas</t>
  </si>
  <si>
    <t>Limpeza final da obra - Mão de obra especializada para limpeza dos demais ambientes, tais como, salas de técnicas, corredores. Considerar 2 Serventes com encargos por 40 horas, totalizando 80 horas</t>
  </si>
  <si>
    <t>7.3</t>
  </si>
  <si>
    <t>Limpeza final da obra - Mão de obra especializada para limpeza de demais áreas envolvidas na obra (acesso, Sub estação, área externa e circulação). 2 Servente com encargos por 40 horas, totalizando 80 horas</t>
  </si>
  <si>
    <t>7.4</t>
  </si>
  <si>
    <t>Remoção de entulhos - Caçambas para remoção de entulhos e materiais de demolição</t>
  </si>
  <si>
    <t>Unidades</t>
  </si>
  <si>
    <t>7.5</t>
  </si>
  <si>
    <t>Remoção de entulhos - Caçambas para remoção final de entulhos de fim de obra e sujeira geral</t>
  </si>
  <si>
    <t>unidades</t>
  </si>
  <si>
    <t>Limpeza e finalização de obra</t>
  </si>
  <si>
    <t>8.1</t>
  </si>
  <si>
    <t xml:space="preserve">Infra estrutura interligação provisória de fibra entre novo DC e sala de entrada de fibras atual </t>
  </si>
  <si>
    <t>Sistema de cabeamento lógico</t>
  </si>
  <si>
    <t>Sistema lógico</t>
  </si>
  <si>
    <t>10.1</t>
  </si>
  <si>
    <t>Comissionamento com carga resistiva de 60KW (incluindo fornecimento da carga e 3 dias de serviços e testes)</t>
  </si>
  <si>
    <t>10.2</t>
  </si>
  <si>
    <t>Treinamento operacional para 2 turmas com até 8 participantes em cada, ao final do comissionamento (operacional). O treinamento ensina as equipes a manusear os equipamentos, para manter o datacenter operando. Não inclui treinamento de manutenção de equipamentos críticos (UPS, AR, GMG, Supervisório, Incêndio e etc,.)  Treinamento somente para solucoes e equipamentos fornecidos neste contrato.</t>
  </si>
  <si>
    <t>Treinamento e comissionamento</t>
  </si>
  <si>
    <t>Serviços de Projeto e complementares</t>
  </si>
  <si>
    <t>SERVIÇOS FASE 2</t>
  </si>
  <si>
    <t>REV: 02</t>
  </si>
  <si>
    <t>LOCAL:-Novo DC UFSC fase 2</t>
  </si>
  <si>
    <t>DATA: 05/2023</t>
  </si>
  <si>
    <t>Gerenciamento realizado por coordenador de obras, (Engenheiro elétrico) em tempo integral no canteiro de obras. Estimado por um período de 3 meses. Salários mais encargos.</t>
  </si>
  <si>
    <t>Gerenciamento técnico de obras civis (Engenheiro Civil) em tempo parcial no canteiro de obras. Estimado 20 horas semanais, por 3 meses de obra. 50%. Salários mais encargos  e custos indiretos.. Por ser tempo parcial na obra, considerar custo integral do engenheiro, por 1,5 meses o que equivalerá a uma presença de meio período por 3 meses.</t>
  </si>
  <si>
    <t>Gerenciamento técnico de obras mecânicas (Engenheiro mecânico) em tempo parcial no canteiro de obras. Estimado 20 horas semanais, por 3 meses de obra. Salários mais encargos  e custos indiretos.. Por ser tempo parcial na obra, considerar custo integral do engenheiro, por 1,5 meses o que equivalerá a uma presença de meio período por 3 meses.</t>
  </si>
  <si>
    <t>Coordenação geral realizando por mestre de obras, (Técnico) em tempo integral no canteiro de obras. Por 3 meses. Considerar salários mais encargos  e custos indiretos.</t>
  </si>
  <si>
    <t>GERENCIAMENTO</t>
  </si>
  <si>
    <t>INSTALAÇÕES DO CANTEIRO DE OBRAS</t>
  </si>
  <si>
    <t>MOBILIZAÇÃO - MOBILIZAÇÃO DE PESSOAL PARA IMPLEMENTAÇÃO DE CANTEIRO DE OBRAS, COM TRANSPORTE, ALOCAÇÃO DE PESSOAL CHEGADA DE PROFISSIONAIS ESPECÍFICOS COMO MARCENEIRO COM ENCARGOS COMPLEMENTARES + AJUDANTE ESPECIALIZADO COM ENCARGOS COMPLEMENTARES +ENCANADOR OU BOMBEIRO HIDRÁULICO COM ENCARGOS COMPLEMENTARES + ELETRICISTA COM ENCARGOS COMPLEMENTARES+CARPINTEIRO DE ESQUADRIA COM ENCARGOS COMPLEMENTARES+AJUDANTE DE CARPINTEIRO COM ENCARGOS COMPLEMENTARES E  TODO PESSOAL ADMINISTRATIVO</t>
  </si>
  <si>
    <t>MOBILIZAÇÃO -INSTALAÇÃO PROVISÓRIA DE ENERGIA ELÉTRICA PARA OBRA+ ABRIGO METÁLICO COM INSTALAÇÕES HIDROS SANITÁRIAS+ DEPÓSITO DE MATERIAIS+ PLACA DE OBRA+ TRÂNSITO E SEGURANÇA+ TAPUME DE CHAPA DE MADEIRA COMPENSADA, E= 6MM, COM PINTURA A CAL E REAPROVEITAMENTO DE 2X+COM MÃO DE OBRA DE MARCENEIRO COM ENCARGOS COMPLEMENTARES + AJUDANTE ESPECIALIZADO COM ENCARGOS COMPLEMENTARES+
ENCARGOS COMPLEMENTARES +ENCANADOR OU BOMBEIRO HIDRÁULICO COM ENCARGOS COMPLEMENTARES + ELETRICISTA COM ENCARGOS COMPLEMENTARES+CARPINTEIRO DE ESQUADRIA COM ENCARGOS COMPLEMENTARES+AJUDANTE DE CARPINTEIRO COM ENCARGOS COMPLEMENTARES</t>
  </si>
  <si>
    <t>MOBILIZAÇÃO -  ABRIGO METÁLICO COM INSTALAÇÕES SANITÁRIAS. CONSIDERAR LOCAÇÃO POR 4 MESES.</t>
  </si>
  <si>
    <t>INSTALAÇÕES PROVISÓRIAS - ABRIGO METÁLICO PARA ALMOXARIFADO CONSIDERAR LOCAÇÃO POR 4 MESES.</t>
  </si>
  <si>
    <t xml:space="preserve"> INSTALAÇÕES PROVISÓRIAS</t>
  </si>
  <si>
    <t>Unid</t>
  </si>
  <si>
    <t>TOTALIZAÇÃO CIVIL NOVO DC RNP</t>
  </si>
  <si>
    <t>REDE FRIGORIGENAS PARA SISTEMA DE PRECISÃO   (Media de 30 metros por unidade). Mão de obra Montador eletromecânico  Encanador ou bombeiro ambos por 05 minutos por metro linear. Total de 2 unidades por uma distância aproximada de 60  metros (para as duas vias, sendo 30 metros de distancia linear máxima) por unidade. TOTAL DE 30 X 2 X 2 = 120 UMA LINHA DE 16 MM 2 OUTRA DE 19 MM, COM ISOLANTE E FIXAÇÕES. 1 FIXAÇÃO POR VIA POR METRO</t>
  </si>
  <si>
    <t>REDE FRIGORIGENAS PARA SISTEMA DE AR DE CONFORTO  (Media de 40 metros por unidade). Mão de obra  Montador eletromecânico  + Encanador ou bombeiro  ambos por 05 minutos por metro linear. Total de 6 unidades por uma distância aproximada de 240 metros (para as duas vias. 9 MM COM ISOLANTE EMBUTIDO NA PAREDE.  MAIS UMA VIA DE DRENO DE PVC DE 25MM CONFORME PROJETO ANEXO X</t>
  </si>
  <si>
    <t>REDE DE DRENO E UMIDIFICAÇÃO SISTEMA DE PRECISÃO   (Media de 30 metros por unidade). Mão de obra Montador eletromecânico  Encanador ou bombeiro ambos por 05 minutos por metro linear. Total de 2 unidades por uma distância aproximada de 30  metros (para as duas vias, sendo 60 metros de distancia linear máxima) por unidade. TOTAL DE 30 X 2 X 2 = 120 DUAS LINHAS DE DE 25MM CONFORME PROJETO ANEXO X. INCLUSO TODOS OS REGISTROS</t>
  </si>
  <si>
    <t>INSTALAÇÃO DE QUADROS ELÉTRICOS NÃO AINDA COMPUTADOS SE, MATERIAIS E MÃO DE OBRA</t>
  </si>
  <si>
    <t>Limpeza final da obra - Mão de obra especializada para limpeza do Datacenter.  Considerar 2  Servente com encargos por 80 horas, totalizando 160 horas</t>
  </si>
  <si>
    <t>Limpeza final da obra - Mão de obra especializada para limpeza dos demais ambientes  circulação interna. Considerar 2 Serventes com encargos por 40 horas, totalizando 80 horas</t>
  </si>
  <si>
    <t>Remoção de entulhos - Caçambas para remoção final de entulhos de final de obra e sujeira geral</t>
  </si>
  <si>
    <t>Fornecimento e instalação de sistema de cabeamento lógico ótico de entrada nos novos DC conforme projeto do ANEXO XII (óticos) sendo 4 (quatro) cabos com 72 FO SM (das caixas de emenda externa até o novo DC).</t>
  </si>
  <si>
    <t>pontos</t>
  </si>
  <si>
    <t>8.2</t>
  </si>
  <si>
    <t>Leito de fibra em alumínio naval de 250 x 50 mm (sob o piso, com fixações e curvas) De acordo com Anexo VI</t>
  </si>
  <si>
    <t>8.3</t>
  </si>
  <si>
    <t>Infra estrutura interligação sistema lógico metálico. Leito aramado 250 x 50 mm sob o piso elevado fixando em perfilado fixos na estrutura do piso elevado.  De acordo com Anexo V</t>
  </si>
  <si>
    <t>8.4</t>
  </si>
  <si>
    <t xml:space="preserve">Fornecimento e instalação de sistema de cabeamento lógico metálico conforme projeto do ANEXO XIV </t>
  </si>
  <si>
    <t>pts.</t>
  </si>
  <si>
    <t xml:space="preserve">Treinamento operacional para 2 turmas com até 8 participantes em cada, ao final do comissionamento (operacional). O treinamento ensina as equipes a manusear os equipamentos, para manter o datacenter operando. Não inclui treinamento de manutenção de equipamentos críticos (UPS, AR, GMG, Supervisório, Incêndio e etc,.) </t>
  </si>
  <si>
    <t>10.3</t>
  </si>
  <si>
    <t>Desmobilização de obra</t>
  </si>
  <si>
    <t>SERVIÇOS FASE 3</t>
  </si>
  <si>
    <t>REV: 03A</t>
  </si>
  <si>
    <t>LOCAL:-Novo DC UFSC fase 3 NOC</t>
  </si>
  <si>
    <t>Gerenciamento realizado por coordenador de obras, (Engenheiro elétrico) em tempo integral no canteiro de obras. Estimado por um período de 2 meses. Salários mais encargos.</t>
  </si>
  <si>
    <t>Gerenciamento técnico de obras civis (Engenheiro Civil) em tempo parcial no canteiro de obras. Estimado 20 horas semanais, por 2 meses de obra. 50%. Salários mais encargos  e custos indiretos.. Por ser tempo parcial na obra, considerar custo integral do engenheiro, por 1,0 meses o que equivalerá a uma presença de meio período por 2 meses.</t>
  </si>
  <si>
    <t>Gerenciamento técnico de obras mecânicas (Engenheiro mecânico) em tempo parcial no canteiro de obras. Estimado 20 horas semanais, por 2 meses de obra. Salários mais encargos  e custos indiretos.. Por ser tempo parcial na obra, considerar custo integral do engenheiro, por 1,0 meses o que equivalerá a uma presença de meio período por 2 meses.</t>
  </si>
  <si>
    <t>Coordenação geral realizando por mestre de obras, (Técnico) em tempo integral no canteiro de obras. Por 2 meses. Considerar salários mais encargos  e custos indiretos.</t>
  </si>
  <si>
    <t>MOBILIZAÇÃO - MOBILIZAÇÃO DE PESSOAL PARA IMPLEMENTAÇÃO DE CANTEIRO DE OBRAS, COM TRANSPORTE, ALOCAÇÃO DE PESSOAL CHEGADA DE PROFISSIONAIS ESPECÍFICOS COMO MARCENEIRO COM ENCARGOS COMPLEMENTARES + AJUDANTE ESPECIALIZADO COM ENCARGOS COMPLEMENTARES +ENCANADOR OU BOMBEIRO HIDRÁULICO COM ENCARGOS COMPLEMENTARES + ELETRICISTA COM ENCARGOS COMPLEMENTARES+CARPINTEIRO DE ESQUADRIA COM ENCARGOS COMPLEMENTARES+AJUDANTE DE CARPINTEIRO COM ENCARGOS COMPLEMENTAR E TODO PESSOAL ADMINISTRATIVO</t>
  </si>
  <si>
    <t>MOBILIZAÇÃO -  ABRIGO METÁLICO COM INSTALAÇÕES SANITÁRIAS. CONSIDERAR LOCAÇÃO POR 2 MESES.</t>
  </si>
  <si>
    <t>INSTALAÇÕES PROVISÓRIAS - ABRIGO METÁLICO PARA ALMOXARIFADO CONSIDERAR LOCAÇÃO POR 2 MESES.</t>
  </si>
  <si>
    <t>Instalçoes Elétricas</t>
  </si>
  <si>
    <t>INFRAESTRUTURA SISTEMA AUXILIÁRES</t>
  </si>
  <si>
    <t>Infra eletrica e compelmentares</t>
  </si>
  <si>
    <t>REDE FRIGORÍGENA PARA SISTEMA DE AR DE CONFORTO  (Media de 10 metros por unidade). Mão de obra  Montador eletromecanico  + Enacanador ou bombeiro  ambos por 05 minutos por metro linear. Total de 2 unidades por uma distacia aproximada de 40 metros (para as duas vias. 9 MM COM ISOLANTE EMBUTIDO NA PAREDE.  MAIS UMA VIA DE DRENO DE PVC DE 25MM CONFORME PROJETO ANEXO X</t>
  </si>
  <si>
    <t>Difusao de ar.</t>
  </si>
  <si>
    <t>INSTALACÕES DE EQUIPAMENTOS CONSIDERAR AQUI OS CUSTOS DE SERVIÇOS ASSOCIADOS A COLOCAÇÃO DOS EQUIPAMENTOS E MATERIAIS NO LOCAL, TAIS COMO TRANSPORTE, FIXAÇÃO NAS BASES, CONEXÃO DE CABOS E DEMAIS SERVIÇOS ASSOCIADOS. NÃO CONSIDERAR INFRA ESTRUTURA E MATERIAIS DE INFRA.</t>
  </si>
  <si>
    <t>INSTALAÇÃO DE TODOS OS SITEMAS DE REFRIGERAÇÃO DE CONFORTO COM MATERIAIS DE INFRA E MDO</t>
  </si>
  <si>
    <t>SISTEMAS COMPLEMENTARES  - CONTROLE DE ACESSO, CFTV, DETECACÃO E COMBATE A INCÊNDIO</t>
  </si>
  <si>
    <t>Projeto executivo de estrutura, arquitetura, civil elétrica, automação, ar condicionado (ambos), detecção e combate a incendio.  Homem hora de Engenheiros de especialidades diversas.</t>
  </si>
  <si>
    <t>Revisão de As BUILT dos projetos executivos de estrutura, arquitetura, civil elétrica, automação, ar condicionado (ambos), detecção e combate a incendio (ao final da Obra). Homem hora de Engenheiros de especialidades diversas.</t>
  </si>
  <si>
    <t>Limpeza final da obra - Mão de obra especializada para limpeza do NOC. Considerar 2  Servente com encargos por 30 horas, totalizando 60 horas</t>
  </si>
  <si>
    <t>Limpeza final da obra - Mão de obra especializada para limpeza de demais areas envolvidas na obra (acesso, área externa e circulação). 2 Serventes com encargos por 20 horas, totalizando 40 horas</t>
  </si>
  <si>
    <t>Remoção de entulhos - Caçambas para remoção final de entulhos de fima de obra e sujeira geral</t>
  </si>
  <si>
    <t>SISTEMA DE CABEAMENTO LÓGIGO METÁLICO E FÍBRA</t>
  </si>
  <si>
    <t>Fornecimento e instalação de sistema de cabeamento lógico ótico conforme projeto. Considerar até 12 pontos CAT 6</t>
  </si>
  <si>
    <t>Sertviços de Proejto e compelmentares</t>
  </si>
  <si>
    <t>OUTROS</t>
  </si>
  <si>
    <t>11.1</t>
  </si>
  <si>
    <t>vb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</si>
</sst>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_-;\-* #,##0.00_-;_-* &quot;-&quot;??_-;_-@_-"/>
  </numFmts>
  <fonts count="26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  <font>
      <b/>
      <i/>
      <sz val="8"/>
      <name val="TheSansCorrespondence"/>
      <family val="2"/>
    </font>
    <font>
      <sz val="8"/>
      <color rgb="FFFF0000"/>
      <name val="Arial"/>
      <family val="2"/>
    </font>
    <font>
      <b/>
      <sz val="10"/>
      <name val="Arial"/>
      <family val="2"/>
    </font>
    <font>
      <sz val="8"/>
      <color rgb="FFFF0000"/>
      <name val="Calibri"/>
      <family val="2"/>
      <scheme val="minor"/>
    </font>
    <font>
      <sz val="8"/>
      <color theme="0"/>
      <name val="Arial"/>
      <family val="2"/>
    </font>
    <font>
      <sz val="8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b/>
      <sz val="14"/>
      <color rgb="FF00B05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4"/>
      <color rgb="FF00206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2"/>
      <color rgb="FF000000"/>
      <name val="Calibri"/>
      <charset val="1"/>
    </font>
  </fonts>
  <fills count="15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2EFDA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3B60FF"/>
        <bgColor indexed="31"/>
      </patternFill>
    </fill>
    <fill>
      <patternFill patternType="solid">
        <fgColor rgb="FF859CFF"/>
        <bgColor indexed="42"/>
      </patternFill>
    </fill>
    <fill>
      <patternFill patternType="solid">
        <fgColor rgb="FF3399FF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3" fillId="0" borderId="0"/>
  </cellStyleXfs>
  <cellXfs count="218">
    <xf numFmtId="0" fontId="0" fillId="0" borderId="0" xfId="0"/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4" fontId="5" fillId="0" borderId="0" xfId="1" applyNumberFormat="1" applyFont="1" applyAlignment="1">
      <alignment horizontal="center" vertical="center"/>
    </xf>
    <xf numFmtId="0" fontId="5" fillId="0" borderId="0" xfId="1" applyFont="1"/>
    <xf numFmtId="0" fontId="7" fillId="0" borderId="0" xfId="0" applyFont="1"/>
    <xf numFmtId="4" fontId="8" fillId="0" borderId="0" xfId="1" applyNumberFormat="1" applyFont="1" applyAlignment="1">
      <alignment horizontal="center" vertical="center"/>
    </xf>
    <xf numFmtId="0" fontId="9" fillId="0" borderId="0" xfId="1" applyFont="1" applyAlignment="1">
      <alignment horizontal="left" vertical="center" wrapText="1"/>
    </xf>
    <xf numFmtId="4" fontId="5" fillId="0" borderId="0" xfId="1" applyNumberFormat="1" applyFont="1" applyAlignment="1">
      <alignment horizontal="right"/>
    </xf>
    <xf numFmtId="0" fontId="5" fillId="0" borderId="0" xfId="1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5" xfId="1" applyFont="1" applyBorder="1" applyAlignment="1">
      <alignment horizontal="left" vertical="center"/>
    </xf>
    <xf numFmtId="0" fontId="10" fillId="0" borderId="6" xfId="1" applyFont="1" applyBorder="1" applyAlignment="1">
      <alignment vertical="center" wrapText="1"/>
    </xf>
    <xf numFmtId="0" fontId="10" fillId="0" borderId="7" xfId="1" applyFont="1" applyBorder="1" applyAlignment="1">
      <alignment vertical="center" wrapText="1"/>
    </xf>
    <xf numFmtId="4" fontId="4" fillId="0" borderId="1" xfId="1" applyNumberFormat="1" applyFont="1" applyBorder="1" applyAlignment="1">
      <alignment horizontal="left" vertical="center"/>
    </xf>
    <xf numFmtId="4" fontId="10" fillId="0" borderId="8" xfId="0" applyNumberFormat="1" applyFont="1" applyBorder="1" applyAlignment="1">
      <alignment horizontal="left" vertical="center"/>
    </xf>
    <xf numFmtId="14" fontId="4" fillId="0" borderId="1" xfId="1" applyNumberFormat="1" applyFont="1" applyBorder="1" applyAlignment="1">
      <alignment horizontal="left" vertical="center"/>
    </xf>
    <xf numFmtId="4" fontId="10" fillId="0" borderId="12" xfId="0" applyNumberFormat="1" applyFont="1" applyBorder="1" applyAlignment="1">
      <alignment horizontal="left" vertical="center"/>
    </xf>
    <xf numFmtId="14" fontId="4" fillId="0" borderId="1" xfId="3" applyNumberFormat="1" applyFont="1" applyBorder="1" applyAlignment="1">
      <alignment horizontal="left" vertical="center"/>
    </xf>
    <xf numFmtId="0" fontId="4" fillId="5" borderId="13" xfId="1" applyFont="1" applyFill="1" applyBorder="1" applyAlignment="1">
      <alignment horizontal="center" vertical="center"/>
    </xf>
    <xf numFmtId="0" fontId="4" fillId="5" borderId="8" xfId="1" applyFont="1" applyFill="1" applyBorder="1" applyAlignment="1">
      <alignment horizontal="center" vertical="center" wrapText="1"/>
    </xf>
    <xf numFmtId="4" fontId="4" fillId="5" borderId="14" xfId="1" applyNumberFormat="1" applyFont="1" applyFill="1" applyBorder="1" applyAlignment="1">
      <alignment horizontal="center" vertical="center"/>
    </xf>
    <xf numFmtId="4" fontId="4" fillId="5" borderId="1" xfId="1" applyNumberFormat="1" applyFont="1" applyFill="1" applyBorder="1" applyAlignment="1">
      <alignment horizontal="center" vertical="center"/>
    </xf>
    <xf numFmtId="0" fontId="4" fillId="5" borderId="15" xfId="1" applyFont="1" applyFill="1" applyBorder="1" applyAlignment="1">
      <alignment horizontal="center" vertical="center"/>
    </xf>
    <xf numFmtId="0" fontId="4" fillId="5" borderId="16" xfId="1" applyFont="1" applyFill="1" applyBorder="1" applyAlignment="1">
      <alignment horizontal="center" vertical="center" wrapText="1"/>
    </xf>
    <xf numFmtId="4" fontId="4" fillId="5" borderId="17" xfId="1" applyNumberFormat="1" applyFont="1" applyFill="1" applyBorder="1" applyAlignment="1">
      <alignment horizontal="center" vertical="center"/>
    </xf>
    <xf numFmtId="4" fontId="5" fillId="0" borderId="14" xfId="1" applyNumberFormat="1" applyFont="1" applyBorder="1" applyAlignment="1">
      <alignment horizontal="center" vertical="center"/>
    </xf>
    <xf numFmtId="4" fontId="5" fillId="0" borderId="8" xfId="1" applyNumberFormat="1" applyFont="1" applyBorder="1" applyAlignment="1">
      <alignment horizontal="center" vertical="center"/>
    </xf>
    <xf numFmtId="4" fontId="4" fillId="0" borderId="14" xfId="1" applyNumberFormat="1" applyFont="1" applyBorder="1" applyAlignment="1">
      <alignment horizontal="center" vertical="center"/>
    </xf>
    <xf numFmtId="0" fontId="4" fillId="5" borderId="18" xfId="1" applyFont="1" applyFill="1" applyBorder="1" applyAlignment="1">
      <alignment horizontal="center" vertical="center"/>
    </xf>
    <xf numFmtId="0" fontId="4" fillId="5" borderId="12" xfId="1" applyFont="1" applyFill="1" applyBorder="1" applyAlignment="1">
      <alignment horizontal="left" vertical="center" wrapText="1"/>
    </xf>
    <xf numFmtId="4" fontId="4" fillId="5" borderId="19" xfId="1" applyNumberFormat="1" applyFont="1" applyFill="1" applyBorder="1" applyAlignment="1">
      <alignment horizontal="center" vertical="center"/>
    </xf>
    <xf numFmtId="4" fontId="5" fillId="0" borderId="19" xfId="1" applyNumberFormat="1" applyFont="1" applyBorder="1" applyAlignment="1">
      <alignment horizontal="center" vertical="center"/>
    </xf>
    <xf numFmtId="4" fontId="5" fillId="0" borderId="12" xfId="1" applyNumberFormat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vertical="center" wrapText="1"/>
    </xf>
    <xf numFmtId="0" fontId="4" fillId="0" borderId="23" xfId="1" applyFont="1" applyBorder="1" applyAlignment="1">
      <alignment vertical="center" wrapText="1"/>
    </xf>
    <xf numFmtId="0" fontId="4" fillId="0" borderId="21" xfId="1" applyFont="1" applyBorder="1" applyAlignment="1" applyProtection="1">
      <alignment horizontal="left" vertical="center"/>
      <protection locked="0"/>
    </xf>
    <xf numFmtId="0" fontId="5" fillId="0" borderId="15" xfId="1" applyFont="1" applyBorder="1" applyAlignment="1">
      <alignment horizontal="center" vertical="center"/>
    </xf>
    <xf numFmtId="0" fontId="5" fillId="0" borderId="17" xfId="1" applyFont="1" applyBorder="1" applyAlignment="1">
      <alignment horizontal="left" vertical="center" wrapText="1"/>
    </xf>
    <xf numFmtId="4" fontId="5" fillId="0" borderId="17" xfId="1" applyNumberFormat="1" applyFont="1" applyBorder="1" applyAlignment="1">
      <alignment horizontal="center" vertical="center"/>
    </xf>
    <xf numFmtId="0" fontId="5" fillId="0" borderId="17" xfId="1" applyFont="1" applyBorder="1" applyAlignment="1">
      <alignment horizontal="center" vertical="center" wrapText="1"/>
    </xf>
    <xf numFmtId="0" fontId="4" fillId="6" borderId="17" xfId="1" applyFont="1" applyFill="1" applyBorder="1" applyAlignment="1" applyProtection="1">
      <alignment horizontal="left" vertical="center" wrapText="1"/>
      <protection locked="0"/>
    </xf>
    <xf numFmtId="0" fontId="4" fillId="0" borderId="17" xfId="1" applyFont="1" applyBorder="1" applyAlignment="1" applyProtection="1">
      <alignment horizontal="left" vertical="center" wrapText="1"/>
      <protection locked="0"/>
    </xf>
    <xf numFmtId="4" fontId="5" fillId="0" borderId="1" xfId="1" applyNumberFormat="1" applyFont="1" applyBorder="1" applyAlignment="1">
      <alignment horizontal="center" vertical="center"/>
    </xf>
    <xf numFmtId="4" fontId="3" fillId="7" borderId="1" xfId="1" applyNumberFormat="1" applyFill="1" applyBorder="1" applyAlignment="1" applyProtection="1">
      <alignment horizontal="center" vertical="center"/>
      <protection locked="0"/>
    </xf>
    <xf numFmtId="43" fontId="5" fillId="0" borderId="1" xfId="0" applyNumberFormat="1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vertical="center" wrapText="1"/>
    </xf>
    <xf numFmtId="0" fontId="5" fillId="8" borderId="15" xfId="1" applyFont="1" applyFill="1" applyBorder="1" applyAlignment="1">
      <alignment horizontal="center" vertical="center"/>
    </xf>
    <xf numFmtId="0" fontId="5" fillId="8" borderId="17" xfId="1" applyFont="1" applyFill="1" applyBorder="1" applyAlignment="1">
      <alignment horizontal="left" vertical="center" wrapText="1"/>
    </xf>
    <xf numFmtId="4" fontId="5" fillId="8" borderId="1" xfId="1" applyNumberFormat="1" applyFont="1" applyFill="1" applyBorder="1" applyAlignment="1">
      <alignment horizontal="center" vertical="center"/>
    </xf>
    <xf numFmtId="43" fontId="5" fillId="8" borderId="1" xfId="0" applyNumberFormat="1" applyFont="1" applyFill="1" applyBorder="1" applyAlignment="1" applyProtection="1">
      <alignment horizontal="center" vertical="center"/>
      <protection locked="0"/>
    </xf>
    <xf numFmtId="43" fontId="4" fillId="0" borderId="21" xfId="1" applyNumberFormat="1" applyFont="1" applyBorder="1" applyAlignment="1" applyProtection="1">
      <alignment horizontal="left" vertical="center"/>
      <protection locked="0"/>
    </xf>
    <xf numFmtId="0" fontId="11" fillId="0" borderId="0" xfId="0" applyFont="1" applyAlignment="1">
      <alignment vertical="center"/>
    </xf>
    <xf numFmtId="4" fontId="5" fillId="8" borderId="17" xfId="1" applyNumberFormat="1" applyFont="1" applyFill="1" applyBorder="1" applyAlignment="1">
      <alignment horizontal="center" vertical="center"/>
    </xf>
    <xf numFmtId="0" fontId="4" fillId="8" borderId="17" xfId="1" applyFont="1" applyFill="1" applyBorder="1" applyAlignment="1" applyProtection="1">
      <alignment horizontal="left" vertical="center" wrapText="1"/>
      <protection locked="0"/>
    </xf>
    <xf numFmtId="164" fontId="4" fillId="8" borderId="17" xfId="1" applyNumberFormat="1" applyFont="1" applyFill="1" applyBorder="1" applyAlignment="1" applyProtection="1">
      <alignment horizontal="left" vertical="center" wrapText="1"/>
      <protection locked="0"/>
    </xf>
    <xf numFmtId="0" fontId="5" fillId="0" borderId="16" xfId="1" applyFont="1" applyBorder="1" applyAlignment="1">
      <alignment horizontal="left" vertical="center" wrapText="1"/>
    </xf>
    <xf numFmtId="0" fontId="5" fillId="5" borderId="15" xfId="1" applyFont="1" applyFill="1" applyBorder="1" applyAlignment="1">
      <alignment horizontal="center" vertical="center"/>
    </xf>
    <xf numFmtId="0" fontId="5" fillId="5" borderId="17" xfId="1" applyFont="1" applyFill="1" applyBorder="1" applyAlignment="1">
      <alignment horizontal="left" vertical="center" wrapText="1"/>
    </xf>
    <xf numFmtId="4" fontId="5" fillId="5" borderId="17" xfId="1" applyNumberFormat="1" applyFont="1" applyFill="1" applyBorder="1" applyAlignment="1">
      <alignment horizontal="center" vertical="center"/>
    </xf>
    <xf numFmtId="4" fontId="3" fillId="5" borderId="1" xfId="1" applyNumberFormat="1" applyFill="1" applyBorder="1" applyAlignment="1" applyProtection="1">
      <alignment horizontal="center" vertical="center"/>
      <protection locked="0"/>
    </xf>
    <xf numFmtId="43" fontId="5" fillId="5" borderId="1" xfId="0" applyNumberFormat="1" applyFont="1" applyFill="1" applyBorder="1" applyAlignment="1" applyProtection="1">
      <alignment horizontal="center" vertical="center"/>
      <protection locked="0"/>
    </xf>
    <xf numFmtId="43" fontId="12" fillId="5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17" xfId="1" applyFont="1" applyBorder="1" applyAlignment="1">
      <alignment horizontal="left" vertical="center" wrapText="1"/>
    </xf>
    <xf numFmtId="43" fontId="5" fillId="0" borderId="17" xfId="0" applyNumberFormat="1" applyFont="1" applyBorder="1" applyAlignment="1" applyProtection="1">
      <alignment horizontal="center" vertical="center"/>
      <protection locked="0"/>
    </xf>
    <xf numFmtId="0" fontId="5" fillId="0" borderId="17" xfId="0" applyFont="1" applyBorder="1" applyAlignment="1">
      <alignment horizontal="left" vertical="center" wrapText="1"/>
    </xf>
    <xf numFmtId="4" fontId="5" fillId="0" borderId="28" xfId="1" applyNumberFormat="1" applyFont="1" applyBorder="1" applyAlignment="1">
      <alignment vertical="center"/>
    </xf>
    <xf numFmtId="4" fontId="5" fillId="0" borderId="29" xfId="1" applyNumberFormat="1" applyFont="1" applyBorder="1" applyAlignment="1">
      <alignment vertical="center"/>
    </xf>
    <xf numFmtId="4" fontId="5" fillId="0" borderId="27" xfId="1" applyNumberFormat="1" applyFont="1" applyBorder="1" applyAlignment="1">
      <alignment vertical="center"/>
    </xf>
    <xf numFmtId="4" fontId="5" fillId="0" borderId="30" xfId="0" applyNumberFormat="1" applyFont="1" applyBorder="1" applyAlignment="1">
      <alignment horizontal="center" vertical="center"/>
    </xf>
    <xf numFmtId="4" fontId="3" fillId="10" borderId="4" xfId="0" applyNumberFormat="1" applyFont="1" applyFill="1" applyBorder="1" applyAlignment="1" applyProtection="1">
      <alignment horizontal="center" vertical="center"/>
      <protection locked="0"/>
    </xf>
    <xf numFmtId="43" fontId="5" fillId="0" borderId="4" xfId="0" applyNumberFormat="1" applyFont="1" applyBorder="1" applyAlignment="1" applyProtection="1">
      <alignment horizontal="center" vertical="center"/>
      <protection locked="0"/>
    </xf>
    <xf numFmtId="4" fontId="3" fillId="7" borderId="17" xfId="1" applyNumberFormat="1" applyFill="1" applyBorder="1" applyAlignment="1" applyProtection="1">
      <alignment horizontal="center" vertical="center"/>
      <protection locked="0"/>
    </xf>
    <xf numFmtId="0" fontId="5" fillId="0" borderId="26" xfId="1" applyFont="1" applyBorder="1" applyAlignment="1">
      <alignment horizontal="center" vertical="center" wrapText="1"/>
    </xf>
    <xf numFmtId="0" fontId="5" fillId="0" borderId="27" xfId="1" applyFont="1" applyBorder="1" applyAlignment="1">
      <alignment horizontal="center" vertical="center" wrapText="1"/>
    </xf>
    <xf numFmtId="4" fontId="5" fillId="0" borderId="28" xfId="1" applyNumberFormat="1" applyFont="1" applyBorder="1" applyAlignment="1">
      <alignment horizontal="center" vertical="center"/>
    </xf>
    <xf numFmtId="4" fontId="5" fillId="0" borderId="29" xfId="1" applyNumberFormat="1" applyFont="1" applyBorder="1" applyAlignment="1">
      <alignment horizontal="center" vertical="center"/>
    </xf>
    <xf numFmtId="4" fontId="5" fillId="0" borderId="27" xfId="1" applyNumberFormat="1" applyFont="1" applyBorder="1" applyAlignment="1">
      <alignment horizontal="center" vertical="center"/>
    </xf>
    <xf numFmtId="4" fontId="3" fillId="10" borderId="1" xfId="0" applyNumberFormat="1" applyFont="1" applyFill="1" applyBorder="1" applyAlignment="1" applyProtection="1">
      <alignment horizontal="center" vertical="center"/>
      <protection locked="0"/>
    </xf>
    <xf numFmtId="43" fontId="5" fillId="8" borderId="4" xfId="0" applyNumberFormat="1" applyFont="1" applyFill="1" applyBorder="1" applyAlignment="1" applyProtection="1">
      <alignment horizontal="center" vertical="center"/>
      <protection locked="0"/>
    </xf>
    <xf numFmtId="0" fontId="5" fillId="0" borderId="30" xfId="1" applyFont="1" applyBorder="1" applyAlignment="1">
      <alignment horizontal="center" vertical="center"/>
    </xf>
    <xf numFmtId="0" fontId="5" fillId="0" borderId="30" xfId="1" applyFont="1" applyBorder="1" applyAlignment="1">
      <alignment horizontal="left" vertical="center" wrapText="1"/>
    </xf>
    <xf numFmtId="4" fontId="5" fillId="0" borderId="30" xfId="1" applyNumberFormat="1" applyFont="1" applyBorder="1" applyAlignment="1">
      <alignment horizontal="center" vertical="center"/>
    </xf>
    <xf numFmtId="4" fontId="5" fillId="0" borderId="30" xfId="1" applyNumberFormat="1" applyFont="1" applyBorder="1" applyAlignment="1" applyProtection="1">
      <alignment horizontal="center" vertical="center"/>
      <protection locked="0"/>
    </xf>
    <xf numFmtId="0" fontId="5" fillId="8" borderId="30" xfId="1" applyFont="1" applyFill="1" applyBorder="1" applyAlignment="1">
      <alignment horizontal="center" vertical="center"/>
    </xf>
    <xf numFmtId="0" fontId="5" fillId="8" borderId="30" xfId="1" applyFont="1" applyFill="1" applyBorder="1" applyAlignment="1">
      <alignment horizontal="left" vertical="center" wrapText="1"/>
    </xf>
    <xf numFmtId="4" fontId="5" fillId="8" borderId="30" xfId="1" applyNumberFormat="1" applyFont="1" applyFill="1" applyBorder="1" applyAlignment="1">
      <alignment horizontal="center" vertical="center"/>
    </xf>
    <xf numFmtId="4" fontId="5" fillId="8" borderId="30" xfId="1" applyNumberFormat="1" applyFont="1" applyFill="1" applyBorder="1" applyAlignment="1" applyProtection="1">
      <alignment horizontal="center" vertical="center"/>
      <protection locked="0"/>
    </xf>
    <xf numFmtId="4" fontId="5" fillId="8" borderId="0" xfId="1" applyNumberFormat="1" applyFont="1" applyFill="1" applyAlignment="1" applyProtection="1">
      <alignment horizontal="center" vertical="center"/>
      <protection locked="0"/>
    </xf>
    <xf numFmtId="4" fontId="5" fillId="0" borderId="28" xfId="1" applyNumberFormat="1" applyFont="1" applyBorder="1" applyAlignment="1" applyProtection="1">
      <alignment horizontal="center" vertical="center"/>
      <protection locked="0"/>
    </xf>
    <xf numFmtId="4" fontId="5" fillId="0" borderId="27" xfId="1" applyNumberFormat="1" applyFont="1" applyBorder="1" applyAlignment="1" applyProtection="1">
      <alignment horizontal="center" vertical="center"/>
      <protection locked="0"/>
    </xf>
    <xf numFmtId="4" fontId="5" fillId="0" borderId="0" xfId="1" applyNumberFormat="1" applyFont="1" applyAlignment="1" applyProtection="1">
      <alignment horizontal="center" vertical="center"/>
      <protection locked="0"/>
    </xf>
    <xf numFmtId="0" fontId="4" fillId="0" borderId="21" xfId="1" applyFont="1" applyBorder="1" applyAlignment="1" applyProtection="1">
      <alignment horizontal="left" vertical="center" wrapText="1"/>
      <protection locked="0"/>
    </xf>
    <xf numFmtId="0" fontId="4" fillId="0" borderId="31" xfId="1" applyFont="1" applyBorder="1" applyAlignment="1" applyProtection="1">
      <alignment horizontal="left" vertical="center"/>
      <protection locked="0"/>
    </xf>
    <xf numFmtId="0" fontId="5" fillId="0" borderId="1" xfId="1" applyFont="1" applyBorder="1" applyAlignment="1">
      <alignment horizontal="left" vertical="center" wrapText="1"/>
    </xf>
    <xf numFmtId="43" fontId="5" fillId="0" borderId="30" xfId="0" applyNumberFormat="1" applyFont="1" applyBorder="1" applyAlignment="1" applyProtection="1">
      <alignment horizontal="center" vertical="center"/>
      <protection locked="0"/>
    </xf>
    <xf numFmtId="4" fontId="3" fillId="7" borderId="8" xfId="1" applyNumberFormat="1" applyFill="1" applyBorder="1" applyAlignment="1" applyProtection="1">
      <alignment horizontal="center" vertical="center"/>
      <protection locked="0"/>
    </xf>
    <xf numFmtId="4" fontId="3" fillId="7" borderId="7" xfId="1" applyNumberFormat="1" applyFill="1" applyBorder="1" applyAlignment="1" applyProtection="1">
      <alignment horizontal="center" vertical="center"/>
      <protection locked="0"/>
    </xf>
    <xf numFmtId="0" fontId="4" fillId="0" borderId="20" xfId="0" applyFont="1" applyBorder="1" applyAlignment="1">
      <alignment horizontal="center" vertical="center"/>
    </xf>
    <xf numFmtId="0" fontId="4" fillId="0" borderId="32" xfId="0" applyFont="1" applyBorder="1" applyAlignment="1">
      <alignment horizontal="left" vertical="center"/>
    </xf>
    <xf numFmtId="0" fontId="4" fillId="0" borderId="32" xfId="0" applyFont="1" applyBorder="1" applyAlignment="1" applyProtection="1">
      <alignment horizontal="left" vertical="center"/>
      <protection locked="0"/>
    </xf>
    <xf numFmtId="0" fontId="13" fillId="0" borderId="0" xfId="0" applyFont="1" applyAlignment="1">
      <alignment vertical="center"/>
    </xf>
    <xf numFmtId="0" fontId="5" fillId="0" borderId="15" xfId="0" applyFont="1" applyBorder="1" applyAlignment="1">
      <alignment horizontal="center" vertical="center"/>
    </xf>
    <xf numFmtId="0" fontId="5" fillId="0" borderId="30" xfId="0" applyFont="1" applyBorder="1" applyAlignment="1">
      <alignment horizontal="left" vertical="center" wrapText="1"/>
    </xf>
    <xf numFmtId="4" fontId="5" fillId="0" borderId="30" xfId="0" applyNumberFormat="1" applyFont="1" applyBorder="1" applyAlignment="1" applyProtection="1">
      <alignment horizontal="center" vertical="center"/>
      <protection locked="0"/>
    </xf>
    <xf numFmtId="4" fontId="5" fillId="0" borderId="17" xfId="1" applyNumberFormat="1" applyFont="1" applyBorder="1" applyAlignment="1" applyProtection="1">
      <alignment horizontal="center" vertical="center"/>
      <protection locked="0"/>
    </xf>
    <xf numFmtId="0" fontId="5" fillId="8" borderId="33" xfId="1" applyFont="1" applyFill="1" applyBorder="1" applyAlignment="1">
      <alignment horizontal="center" vertical="center"/>
    </xf>
    <xf numFmtId="0" fontId="5" fillId="8" borderId="34" xfId="1" applyFont="1" applyFill="1" applyBorder="1" applyAlignment="1">
      <alignment horizontal="left" vertical="center" wrapText="1"/>
    </xf>
    <xf numFmtId="4" fontId="5" fillId="8" borderId="34" xfId="1" applyNumberFormat="1" applyFont="1" applyFill="1" applyBorder="1" applyAlignment="1">
      <alignment horizontal="center" vertical="center"/>
    </xf>
    <xf numFmtId="4" fontId="5" fillId="8" borderId="27" xfId="0" applyNumberFormat="1" applyFont="1" applyFill="1" applyBorder="1" applyAlignment="1" applyProtection="1">
      <alignment horizontal="center" vertical="center"/>
      <protection locked="0"/>
    </xf>
    <xf numFmtId="4" fontId="5" fillId="8" borderId="34" xfId="0" applyNumberFormat="1" applyFont="1" applyFill="1" applyBorder="1" applyAlignment="1" applyProtection="1">
      <alignment horizontal="center" vertical="center"/>
      <protection locked="0"/>
    </xf>
    <xf numFmtId="0" fontId="5" fillId="0" borderId="33" xfId="1" applyFont="1" applyBorder="1" applyAlignment="1">
      <alignment horizontal="center" vertical="center"/>
    </xf>
    <xf numFmtId="0" fontId="5" fillId="0" borderId="34" xfId="1" applyFont="1" applyBorder="1" applyAlignment="1">
      <alignment horizontal="left" vertical="center" wrapText="1"/>
    </xf>
    <xf numFmtId="4" fontId="5" fillId="0" borderId="34" xfId="1" applyNumberFormat="1" applyFont="1" applyBorder="1" applyAlignment="1">
      <alignment horizontal="center" vertical="center"/>
    </xf>
    <xf numFmtId="43" fontId="5" fillId="0" borderId="28" xfId="0" applyNumberFormat="1" applyFont="1" applyBorder="1" applyAlignment="1" applyProtection="1">
      <alignment horizontal="center" vertical="center"/>
      <protection locked="0"/>
    </xf>
    <xf numFmtId="43" fontId="5" fillId="0" borderId="27" xfId="0" applyNumberFormat="1" applyFont="1" applyBorder="1" applyAlignment="1" applyProtection="1">
      <alignment horizontal="center" vertical="center"/>
      <protection locked="0"/>
    </xf>
    <xf numFmtId="4" fontId="5" fillId="8" borderId="30" xfId="0" applyNumberFormat="1" applyFont="1" applyFill="1" applyBorder="1" applyAlignment="1" applyProtection="1">
      <alignment horizontal="center" vertical="center"/>
      <protection locked="0"/>
    </xf>
    <xf numFmtId="0" fontId="4" fillId="0" borderId="33" xfId="1" applyFont="1" applyBorder="1" applyAlignment="1">
      <alignment horizontal="center" vertical="center"/>
    </xf>
    <xf numFmtId="0" fontId="4" fillId="0" borderId="34" xfId="1" applyFont="1" applyBorder="1" applyAlignment="1">
      <alignment horizontal="left" vertical="center"/>
    </xf>
    <xf numFmtId="0" fontId="4" fillId="0" borderId="34" xfId="1" applyFont="1" applyBorder="1" applyAlignment="1" applyProtection="1">
      <alignment horizontal="left" vertical="center"/>
      <protection locked="0"/>
    </xf>
    <xf numFmtId="0" fontId="5" fillId="0" borderId="17" xfId="2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15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/>
    </xf>
    <xf numFmtId="0" fontId="4" fillId="0" borderId="17" xfId="1" applyFont="1" applyBorder="1" applyAlignment="1" applyProtection="1">
      <alignment horizontal="left" vertical="center"/>
      <protection locked="0"/>
    </xf>
    <xf numFmtId="4" fontId="3" fillId="0" borderId="17" xfId="1" applyNumberFormat="1" applyBorder="1" applyAlignment="1" applyProtection="1">
      <alignment horizontal="center" vertical="center"/>
      <protection locked="0"/>
    </xf>
    <xf numFmtId="0" fontId="5" fillId="8" borderId="16" xfId="1" applyFont="1" applyFill="1" applyBorder="1" applyAlignment="1">
      <alignment horizontal="left" vertical="center" wrapText="1"/>
    </xf>
    <xf numFmtId="4" fontId="5" fillId="6" borderId="1" xfId="1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vertical="center"/>
    </xf>
    <xf numFmtId="0" fontId="7" fillId="6" borderId="1" xfId="0" applyFont="1" applyFill="1" applyBorder="1" applyAlignment="1">
      <alignment vertical="center"/>
    </xf>
    <xf numFmtId="4" fontId="3" fillId="0" borderId="1" xfId="1" applyNumberFormat="1" applyBorder="1" applyAlignment="1" applyProtection="1">
      <alignment horizontal="center" vertical="center"/>
      <protection locked="0"/>
    </xf>
    <xf numFmtId="0" fontId="7" fillId="0" borderId="1" xfId="0" applyFont="1" applyBorder="1" applyAlignment="1">
      <alignment vertical="center"/>
    </xf>
    <xf numFmtId="0" fontId="5" fillId="6" borderId="15" xfId="1" applyFont="1" applyFill="1" applyBorder="1" applyAlignment="1">
      <alignment horizontal="center" vertical="center"/>
    </xf>
    <xf numFmtId="0" fontId="5" fillId="6" borderId="17" xfId="1" applyFont="1" applyFill="1" applyBorder="1" applyAlignment="1">
      <alignment horizontal="left" vertical="center" wrapText="1"/>
    </xf>
    <xf numFmtId="4" fontId="5" fillId="6" borderId="17" xfId="1" applyNumberFormat="1" applyFont="1" applyFill="1" applyBorder="1" applyAlignment="1">
      <alignment horizontal="center" vertical="center"/>
    </xf>
    <xf numFmtId="4" fontId="3" fillId="6" borderId="1" xfId="1" applyNumberFormat="1" applyFill="1" applyBorder="1" applyAlignment="1" applyProtection="1">
      <alignment horizontal="center" vertical="center"/>
      <protection locked="0"/>
    </xf>
    <xf numFmtId="43" fontId="5" fillId="6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8" xfId="1" applyFont="1" applyBorder="1" applyAlignment="1">
      <alignment horizontal="center" vertical="center"/>
    </xf>
    <xf numFmtId="0" fontId="5" fillId="0" borderId="19" xfId="1" applyFont="1" applyBorder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7" fillId="11" borderId="1" xfId="0" applyFont="1" applyFill="1" applyBorder="1"/>
    <xf numFmtId="164" fontId="7" fillId="11" borderId="1" xfId="0" applyNumberFormat="1" applyFont="1" applyFill="1" applyBorder="1"/>
    <xf numFmtId="43" fontId="5" fillId="8" borderId="17" xfId="0" applyNumberFormat="1" applyFont="1" applyFill="1" applyBorder="1" applyAlignment="1" applyProtection="1">
      <alignment horizontal="center" vertical="center"/>
      <protection locked="0"/>
    </xf>
    <xf numFmtId="0" fontId="7" fillId="6" borderId="0" xfId="0" applyFont="1" applyFill="1" applyAlignment="1">
      <alignment vertical="center"/>
    </xf>
    <xf numFmtId="0" fontId="5" fillId="6" borderId="1" xfId="1" applyFont="1" applyFill="1" applyBorder="1" applyAlignment="1">
      <alignment horizontal="left" vertical="center" wrapText="1"/>
    </xf>
    <xf numFmtId="43" fontId="9" fillId="0" borderId="1" xfId="0" applyNumberFormat="1" applyFont="1" applyBorder="1" applyAlignment="1" applyProtection="1">
      <alignment horizontal="left" vertical="center" wrapText="1"/>
      <protection locked="0"/>
    </xf>
    <xf numFmtId="4" fontId="3" fillId="10" borderId="19" xfId="0" applyNumberFormat="1" applyFont="1" applyFill="1" applyBorder="1" applyAlignment="1" applyProtection="1">
      <alignment horizontal="center" vertical="center"/>
      <protection locked="0"/>
    </xf>
    <xf numFmtId="4" fontId="3" fillId="10" borderId="11" xfId="0" applyNumberFormat="1" applyFont="1" applyFill="1" applyBorder="1" applyAlignment="1" applyProtection="1">
      <alignment horizontal="center" vertical="center"/>
      <protection locked="0"/>
    </xf>
    <xf numFmtId="0" fontId="4" fillId="0" borderId="17" xfId="1" applyFont="1" applyBorder="1" applyAlignment="1">
      <alignment horizontal="left" vertical="center" wrapText="1"/>
    </xf>
    <xf numFmtId="0" fontId="4" fillId="6" borderId="20" xfId="1" applyFont="1" applyFill="1" applyBorder="1" applyAlignment="1">
      <alignment horizontal="center" vertical="center"/>
    </xf>
    <xf numFmtId="0" fontId="4" fillId="6" borderId="21" xfId="1" applyFont="1" applyFill="1" applyBorder="1" applyAlignment="1">
      <alignment horizontal="left" vertical="center"/>
    </xf>
    <xf numFmtId="0" fontId="5" fillId="6" borderId="30" xfId="1" applyFont="1" applyFill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5" fillId="0" borderId="0" xfId="0" applyFont="1" applyAlignment="1">
      <alignment horizontal="center" vertical="center"/>
    </xf>
    <xf numFmtId="4" fontId="17" fillId="0" borderId="0" xfId="0" applyNumberFormat="1" applyFont="1" applyAlignment="1">
      <alignment vertical="center"/>
    </xf>
    <xf numFmtId="4" fontId="16" fillId="0" borderId="0" xfId="0" applyNumberFormat="1" applyFont="1" applyAlignment="1">
      <alignment vertical="center"/>
    </xf>
    <xf numFmtId="49" fontId="16" fillId="0" borderId="0" xfId="0" applyNumberFormat="1" applyFont="1" applyAlignment="1">
      <alignment horizontal="right" vertical="center"/>
    </xf>
    <xf numFmtId="0" fontId="15" fillId="0" borderId="0" xfId="0" applyFont="1" applyAlignment="1">
      <alignment horizontal="left" vertical="center" wrapText="1"/>
    </xf>
    <xf numFmtId="2" fontId="15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15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18" fillId="3" borderId="0" xfId="0" applyFont="1" applyFill="1" applyAlignment="1">
      <alignment horizontal="center" vertical="center"/>
    </xf>
    <xf numFmtId="0" fontId="18" fillId="3" borderId="0" xfId="0" applyFont="1" applyFill="1" applyAlignment="1">
      <alignment horizontal="left" vertical="center" wrapText="1"/>
    </xf>
    <xf numFmtId="0" fontId="19" fillId="0" borderId="0" xfId="0" applyFont="1" applyAlignment="1">
      <alignment horizontal="center" vertical="center"/>
    </xf>
    <xf numFmtId="0" fontId="21" fillId="4" borderId="0" xfId="0" applyFont="1" applyFill="1" applyAlignment="1">
      <alignment horizontal="center" vertical="center" wrapText="1"/>
    </xf>
    <xf numFmtId="0" fontId="21" fillId="4" borderId="0" xfId="0" applyFont="1" applyFill="1" applyAlignment="1">
      <alignment horizontal="left" vertical="center" wrapText="1"/>
    </xf>
    <xf numFmtId="0" fontId="20" fillId="4" borderId="0" xfId="0" applyFont="1" applyFill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14" fontId="16" fillId="0" borderId="0" xfId="0" applyNumberFormat="1" applyFont="1" applyAlignment="1">
      <alignment horizontal="left" vertical="center"/>
    </xf>
    <xf numFmtId="49" fontId="16" fillId="0" borderId="0" xfId="0" applyNumberFormat="1" applyFont="1" applyAlignment="1">
      <alignment horizontal="left" vertical="center"/>
    </xf>
    <xf numFmtId="43" fontId="5" fillId="8" borderId="24" xfId="0" applyNumberFormat="1" applyFont="1" applyFill="1" applyBorder="1" applyAlignment="1" applyProtection="1">
      <alignment vertical="center"/>
      <protection locked="0"/>
    </xf>
    <xf numFmtId="43" fontId="5" fillId="8" borderId="25" xfId="0" applyNumberFormat="1" applyFont="1" applyFill="1" applyBorder="1" applyAlignment="1" applyProtection="1">
      <alignment vertical="center"/>
      <protection locked="0"/>
    </xf>
    <xf numFmtId="43" fontId="5" fillId="8" borderId="16" xfId="0" applyNumberFormat="1" applyFont="1" applyFill="1" applyBorder="1" applyAlignment="1" applyProtection="1">
      <alignment vertical="center"/>
      <protection locked="0"/>
    </xf>
    <xf numFmtId="43" fontId="5" fillId="8" borderId="30" xfId="0" applyNumberFormat="1" applyFont="1" applyFill="1" applyBorder="1" applyAlignment="1" applyProtection="1">
      <alignment vertical="center"/>
      <protection locked="0"/>
    </xf>
    <xf numFmtId="4" fontId="5" fillId="8" borderId="24" xfId="1" applyNumberFormat="1" applyFont="1" applyFill="1" applyBorder="1" applyAlignment="1" applyProtection="1">
      <alignment vertical="center"/>
      <protection locked="0"/>
    </xf>
    <xf numFmtId="4" fontId="5" fillId="8" borderId="25" xfId="1" applyNumberFormat="1" applyFont="1" applyFill="1" applyBorder="1" applyAlignment="1" applyProtection="1">
      <alignment vertical="center"/>
      <protection locked="0"/>
    </xf>
    <xf numFmtId="43" fontId="5" fillId="8" borderId="28" xfId="0" applyNumberFormat="1" applyFont="1" applyFill="1" applyBorder="1" applyAlignment="1" applyProtection="1">
      <alignment vertical="center"/>
      <protection locked="0"/>
    </xf>
    <xf numFmtId="43" fontId="5" fillId="8" borderId="27" xfId="0" applyNumberFormat="1" applyFont="1" applyFill="1" applyBorder="1" applyAlignment="1" applyProtection="1">
      <alignment vertical="center"/>
      <protection locked="0"/>
    </xf>
    <xf numFmtId="43" fontId="5" fillId="8" borderId="22" xfId="0" applyNumberFormat="1" applyFont="1" applyFill="1" applyBorder="1" applyAlignment="1" applyProtection="1">
      <alignment vertical="center"/>
      <protection locked="0"/>
    </xf>
    <xf numFmtId="43" fontId="5" fillId="8" borderId="32" xfId="0" applyNumberFormat="1" applyFont="1" applyFill="1" applyBorder="1" applyAlignment="1" applyProtection="1">
      <alignment vertical="center"/>
      <protection locked="0"/>
    </xf>
    <xf numFmtId="0" fontId="5" fillId="9" borderId="26" xfId="1" applyFont="1" applyFill="1" applyBorder="1" applyAlignment="1">
      <alignment vertical="center" wrapText="1"/>
    </xf>
    <xf numFmtId="0" fontId="5" fillId="9" borderId="27" xfId="1" applyFont="1" applyFill="1" applyBorder="1" applyAlignment="1">
      <alignment vertical="center" wrapText="1"/>
    </xf>
    <xf numFmtId="4" fontId="5" fillId="9" borderId="28" xfId="1" applyNumberFormat="1" applyFont="1" applyFill="1" applyBorder="1" applyAlignment="1">
      <alignment vertical="center"/>
    </xf>
    <xf numFmtId="4" fontId="5" fillId="9" borderId="29" xfId="1" applyNumberFormat="1" applyFont="1" applyFill="1" applyBorder="1" applyAlignment="1">
      <alignment vertical="center"/>
    </xf>
    <xf numFmtId="4" fontId="5" fillId="9" borderId="27" xfId="1" applyNumberFormat="1" applyFont="1" applyFill="1" applyBorder="1" applyAlignment="1">
      <alignment vertical="center"/>
    </xf>
    <xf numFmtId="4" fontId="5" fillId="0" borderId="24" xfId="1" applyNumberFormat="1" applyFont="1" applyBorder="1" applyAlignment="1" applyProtection="1">
      <alignment vertical="center"/>
      <protection locked="0"/>
    </xf>
    <xf numFmtId="4" fontId="5" fillId="0" borderId="25" xfId="1" applyNumberFormat="1" applyFont="1" applyBorder="1" applyAlignment="1" applyProtection="1">
      <alignment vertical="center"/>
      <protection locked="0"/>
    </xf>
    <xf numFmtId="0" fontId="5" fillId="0" borderId="26" xfId="1" applyFont="1" applyBorder="1" applyAlignment="1">
      <alignment vertical="center" wrapText="1"/>
    </xf>
    <xf numFmtId="0" fontId="5" fillId="0" borderId="27" xfId="1" applyFont="1" applyBorder="1" applyAlignment="1">
      <alignment vertical="center" wrapText="1"/>
    </xf>
    <xf numFmtId="0" fontId="4" fillId="5" borderId="1" xfId="1" applyFont="1" applyFill="1" applyBorder="1" applyAlignment="1">
      <alignment vertical="center"/>
    </xf>
    <xf numFmtId="0" fontId="10" fillId="0" borderId="9" xfId="1" applyFont="1" applyBorder="1" applyAlignment="1">
      <alignment vertical="center"/>
    </xf>
    <xf numFmtId="0" fontId="10" fillId="0" borderId="10" xfId="1" applyFont="1" applyBorder="1" applyAlignment="1">
      <alignment vertical="center"/>
    </xf>
    <xf numFmtId="0" fontId="10" fillId="0" borderId="11" xfId="1" applyFont="1" applyBorder="1" applyAlignment="1">
      <alignment vertical="center"/>
    </xf>
    <xf numFmtId="0" fontId="4" fillId="5" borderId="2" xfId="3" applyFont="1" applyFill="1" applyBorder="1" applyAlignment="1">
      <alignment vertical="center" wrapText="1"/>
    </xf>
    <xf numFmtId="0" fontId="4" fillId="5" borderId="3" xfId="3" applyFont="1" applyFill="1" applyBorder="1" applyAlignment="1">
      <alignment vertical="center" wrapText="1"/>
    </xf>
    <xf numFmtId="0" fontId="4" fillId="5" borderId="2" xfId="3" applyFont="1" applyFill="1" applyBorder="1" applyAlignment="1">
      <alignment vertical="center"/>
    </xf>
    <xf numFmtId="0" fontId="4" fillId="5" borderId="3" xfId="3" applyFont="1" applyFill="1" applyBorder="1" applyAlignment="1">
      <alignment vertical="center"/>
    </xf>
    <xf numFmtId="4" fontId="3" fillId="8" borderId="24" xfId="1" applyNumberFormat="1" applyFill="1" applyBorder="1" applyAlignment="1" applyProtection="1">
      <alignment vertical="center"/>
      <protection locked="0"/>
    </xf>
    <xf numFmtId="4" fontId="3" fillId="8" borderId="25" xfId="1" applyNumberFormat="1" applyFill="1" applyBorder="1" applyAlignment="1" applyProtection="1">
      <alignment vertical="center"/>
      <protection locked="0"/>
    </xf>
    <xf numFmtId="0" fontId="4" fillId="8" borderId="24" xfId="1" applyFont="1" applyFill="1" applyBorder="1" applyAlignment="1" applyProtection="1">
      <alignment vertical="center" wrapText="1"/>
      <protection locked="0"/>
    </xf>
    <xf numFmtId="0" fontId="4" fillId="8" borderId="25" xfId="1" applyFont="1" applyFill="1" applyBorder="1" applyAlignment="1" applyProtection="1">
      <alignment vertical="center" wrapText="1"/>
      <protection locked="0"/>
    </xf>
    <xf numFmtId="4" fontId="5" fillId="8" borderId="24" xfId="1" applyNumberFormat="1" applyFont="1" applyFill="1" applyBorder="1" applyAlignment="1">
      <alignment vertical="center"/>
    </xf>
    <xf numFmtId="4" fontId="5" fillId="8" borderId="35" xfId="1" applyNumberFormat="1" applyFont="1" applyFill="1" applyBorder="1" applyAlignment="1">
      <alignment vertical="center"/>
    </xf>
    <xf numFmtId="4" fontId="5" fillId="8" borderId="25" xfId="1" applyNumberFormat="1" applyFont="1" applyFill="1" applyBorder="1" applyAlignment="1">
      <alignment vertical="center"/>
    </xf>
    <xf numFmtId="0" fontId="24" fillId="14" borderId="0" xfId="0" applyFont="1" applyFill="1" applyAlignment="1">
      <alignment horizontal="center" vertical="center"/>
    </xf>
    <xf numFmtId="0" fontId="24" fillId="14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center" vertical="center" wrapText="1"/>
    </xf>
    <xf numFmtId="0" fontId="23" fillId="2" borderId="0" xfId="0" applyFont="1" applyFill="1" applyAlignment="1">
      <alignment horizontal="center" vertical="center"/>
    </xf>
    <xf numFmtId="4" fontId="16" fillId="0" borderId="0" xfId="0" applyNumberFormat="1" applyFont="1" applyAlignment="1">
      <alignment horizontal="right" vertical="center"/>
    </xf>
    <xf numFmtId="2" fontId="15" fillId="13" borderId="0" xfId="0" applyNumberFormat="1" applyFont="1" applyFill="1" applyAlignment="1">
      <alignment horizontal="center" vertical="center"/>
    </xf>
    <xf numFmtId="2" fontId="16" fillId="13" borderId="0" xfId="0" applyNumberFormat="1" applyFont="1" applyFill="1" applyAlignment="1">
      <alignment horizontal="center" vertical="center"/>
    </xf>
    <xf numFmtId="4" fontId="16" fillId="12" borderId="0" xfId="0" applyNumberFormat="1" applyFont="1" applyFill="1" applyAlignment="1">
      <alignment horizontal="center" vertical="center"/>
    </xf>
    <xf numFmtId="0" fontId="25" fillId="0" borderId="0" xfId="0" applyFont="1" applyAlignment="1">
      <alignment wrapText="1"/>
    </xf>
  </cellXfs>
  <cellStyles count="4">
    <cellStyle name="Normal" xfId="0" builtinId="0"/>
    <cellStyle name="Normal 2 2 2 2" xfId="1" xr:uid="{74FDC834-3DA3-494C-99FA-312EB3C7C9D4}"/>
    <cellStyle name="Normal 2 2 2 2 2" xfId="2" xr:uid="{8D812D76-0B0F-480F-9688-2CE4C912B64E}"/>
    <cellStyle name="Normal_NET-HBCRS-MQ_ARQ-B" xfId="3" xr:uid="{FDFD509B-87F5-4CE9-8260-A36A853E2938}"/>
  </cellStyles>
  <dxfs count="0"/>
  <tableStyles count="0" defaultTableStyle="TableStyleMedium2" defaultPivotStyle="PivotStyleLight16"/>
  <colors>
    <mruColors>
      <color rgb="FF3399FF"/>
      <color rgb="FF89F79B"/>
      <color rgb="FF00FF00"/>
      <color rgb="FFA1F9B0"/>
      <color rgb="FF66FF99"/>
      <color rgb="FF99CCFF"/>
      <color rgb="FF0000FF"/>
      <color rgb="FF6600FF"/>
      <color rgb="FF66FF66"/>
      <color rgb="FF4402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333001</xdr:colOff>
      <xdr:row>0</xdr:row>
      <xdr:rowOff>1002180</xdr:rowOff>
    </xdr:from>
    <xdr:to>
      <xdr:col>1</xdr:col>
      <xdr:colOff>865415</xdr:colOff>
      <xdr:row>3</xdr:row>
      <xdr:rowOff>103812</xdr:rowOff>
    </xdr:to>
    <xdr:pic>
      <xdr:nvPicPr>
        <xdr:cNvPr id="3" name="Imagem 2" descr="POP-SC/RNP">
          <a:extLst>
            <a:ext uri="{FF2B5EF4-FFF2-40B4-BE49-F238E27FC236}">
              <a16:creationId xmlns:a16="http://schemas.microsoft.com/office/drawing/2014/main" id="{6A6AE40B-0958-4149-A3C3-9B0CB3D30A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001" y="1002180"/>
          <a:ext cx="1724399" cy="5344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1326403</xdr:colOff>
      <xdr:row>0</xdr:row>
      <xdr:rowOff>57257</xdr:rowOff>
    </xdr:from>
    <xdr:to>
      <xdr:col>1</xdr:col>
      <xdr:colOff>2503715</xdr:colOff>
      <xdr:row>8</xdr:row>
      <xdr:rowOff>6691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9B683F27-8CC1-4BDC-8D03-88B5DDB4E1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0224" y="57257"/>
          <a:ext cx="1177312" cy="15822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104422</xdr:colOff>
      <xdr:row>3</xdr:row>
      <xdr:rowOff>30441</xdr:rowOff>
    </xdr:from>
    <xdr:to>
      <xdr:col>1</xdr:col>
      <xdr:colOff>990734</xdr:colOff>
      <xdr:row>8</xdr:row>
      <xdr:rowOff>183242</xdr:rowOff>
    </xdr:to>
    <xdr:pic>
      <xdr:nvPicPr>
        <xdr:cNvPr id="5" name="Imagem 4" descr="Qualificação | Portal do PoP-PR">
          <a:extLst>
            <a:ext uri="{FF2B5EF4-FFF2-40B4-BE49-F238E27FC236}">
              <a16:creationId xmlns:a16="http://schemas.microsoft.com/office/drawing/2014/main" id="{6F0BA4A9-4FAE-4BF6-AFFC-6D7B311732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422" y="642762"/>
          <a:ext cx="2070133" cy="11669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F58CF-A43B-4F0D-92AE-DB8F92E0C08C}">
  <dimension ref="A1:V335"/>
  <sheetViews>
    <sheetView tabSelected="1" topLeftCell="A251" zoomScaleNormal="100" workbookViewId="0">
      <selection activeCell="D317" sqref="D317"/>
    </sheetView>
  </sheetViews>
  <sheetFormatPr defaultColWidth="8.5703125" defaultRowHeight="15.6" outlineLevelRow="2"/>
  <cols>
    <col min="1" max="1" width="16.85546875" style="156" customWidth="1"/>
    <col min="2" max="2" width="104.5703125" style="160" customWidth="1"/>
    <col min="3" max="3" width="15.140625" style="156" customWidth="1"/>
    <col min="4" max="4" width="16.85546875" style="156" customWidth="1"/>
    <col min="5" max="5" width="16.85546875" style="156" hidden="1" customWidth="1"/>
    <col min="6" max="6" width="21.140625" style="156" hidden="1" customWidth="1"/>
    <col min="7" max="19" width="16.85546875" style="156" hidden="1" customWidth="1"/>
    <col min="20" max="21" width="8.5703125" style="156"/>
    <col min="22" max="22" width="10.42578125" style="156" bestFit="1" customWidth="1"/>
    <col min="23" max="16384" width="8.5703125" style="156"/>
  </cols>
  <sheetData>
    <row r="1" spans="1:19">
      <c r="A1" s="155"/>
      <c r="B1" s="155"/>
      <c r="C1" s="155"/>
      <c r="D1" s="155"/>
      <c r="E1" s="155"/>
      <c r="F1" s="155"/>
      <c r="G1" s="155"/>
      <c r="O1" s="216" t="s">
        <v>0</v>
      </c>
      <c r="P1" s="216"/>
      <c r="Q1" s="216"/>
      <c r="R1" s="216"/>
      <c r="S1" s="216"/>
    </row>
    <row r="2" spans="1:19">
      <c r="A2" s="155"/>
      <c r="B2" s="155"/>
      <c r="C2" s="155"/>
      <c r="D2" s="155"/>
      <c r="E2" s="155"/>
      <c r="F2" s="155"/>
      <c r="G2" s="155"/>
      <c r="O2" s="215" t="s">
        <v>1</v>
      </c>
      <c r="P2" s="215"/>
      <c r="Q2" s="215"/>
      <c r="R2" s="215"/>
      <c r="S2" s="215"/>
    </row>
    <row r="3" spans="1:19">
      <c r="A3" s="155"/>
      <c r="B3" s="155"/>
      <c r="C3" s="155"/>
      <c r="D3" s="155"/>
      <c r="E3" s="155"/>
      <c r="F3" s="155"/>
      <c r="G3" s="155"/>
      <c r="O3" s="214" t="s">
        <v>2</v>
      </c>
      <c r="P3" s="214"/>
      <c r="Q3" s="214"/>
      <c r="R3" s="214"/>
      <c r="S3" s="214"/>
    </row>
    <row r="4" spans="1:19">
      <c r="A4" s="155"/>
      <c r="B4" s="155"/>
      <c r="C4" s="155"/>
      <c r="D4" s="155"/>
      <c r="E4" s="155"/>
      <c r="F4" s="155"/>
      <c r="G4" s="155"/>
      <c r="P4" s="157"/>
      <c r="Q4" s="157"/>
      <c r="R4" s="157"/>
      <c r="S4" s="157"/>
    </row>
    <row r="5" spans="1:19">
      <c r="A5" s="155"/>
      <c r="B5" s="155"/>
      <c r="C5" s="155"/>
      <c r="D5" s="155"/>
      <c r="E5" s="155"/>
      <c r="F5" s="155"/>
      <c r="G5" s="155"/>
      <c r="P5" s="213" t="s">
        <v>3</v>
      </c>
      <c r="Q5" s="213"/>
      <c r="R5" s="213"/>
      <c r="S5" s="172"/>
    </row>
    <row r="6" spans="1:19">
      <c r="A6" s="155"/>
      <c r="B6" s="155"/>
      <c r="C6" s="155"/>
      <c r="D6" s="155"/>
      <c r="E6" s="155"/>
      <c r="F6" s="155"/>
      <c r="G6" s="155"/>
      <c r="P6" s="213" t="s">
        <v>4</v>
      </c>
      <c r="Q6" s="213"/>
      <c r="R6" s="213"/>
      <c r="S6" s="173"/>
    </row>
    <row r="7" spans="1:19">
      <c r="A7" s="155"/>
      <c r="B7" s="155"/>
      <c r="C7" s="155"/>
      <c r="D7" s="155"/>
      <c r="E7" s="155"/>
      <c r="F7" s="155"/>
      <c r="G7" s="155"/>
      <c r="P7" s="213" t="s">
        <v>5</v>
      </c>
      <c r="Q7" s="213"/>
      <c r="R7" s="213"/>
      <c r="S7" s="173"/>
    </row>
    <row r="8" spans="1:19">
      <c r="A8" s="155"/>
      <c r="B8" s="155"/>
      <c r="C8" s="155"/>
      <c r="D8" s="155"/>
      <c r="E8" s="155"/>
      <c r="F8" s="155"/>
      <c r="G8" s="155"/>
      <c r="P8" s="213" t="s">
        <v>6</v>
      </c>
      <c r="Q8" s="213"/>
      <c r="R8" s="213"/>
      <c r="S8" s="173"/>
    </row>
    <row r="9" spans="1:19">
      <c r="A9" s="155"/>
      <c r="B9" s="155"/>
      <c r="C9" s="155"/>
      <c r="D9" s="155"/>
      <c r="E9" s="155"/>
      <c r="F9" s="155"/>
      <c r="G9" s="155"/>
      <c r="P9" s="157"/>
      <c r="Q9" s="158"/>
      <c r="R9" s="158"/>
      <c r="S9" s="159"/>
    </row>
    <row r="10" spans="1:19" ht="21">
      <c r="A10" s="211" t="s">
        <v>7</v>
      </c>
      <c r="B10" s="211" t="s">
        <v>8</v>
      </c>
      <c r="C10" s="212" t="s">
        <v>9</v>
      </c>
      <c r="D10" s="212" t="s">
        <v>9</v>
      </c>
      <c r="E10" s="212" t="s">
        <v>9</v>
      </c>
      <c r="F10" s="212" t="s">
        <v>10</v>
      </c>
      <c r="G10" s="212" t="s">
        <v>11</v>
      </c>
      <c r="H10" s="212"/>
      <c r="I10" s="212"/>
      <c r="J10" s="212" t="s">
        <v>12</v>
      </c>
      <c r="K10" s="212" t="s">
        <v>13</v>
      </c>
      <c r="L10" s="212"/>
      <c r="M10" s="212"/>
      <c r="N10" s="211" t="s">
        <v>14</v>
      </c>
      <c r="O10" s="211" t="s">
        <v>15</v>
      </c>
      <c r="P10" s="212" t="s">
        <v>16</v>
      </c>
      <c r="Q10" s="212"/>
      <c r="R10" s="210" t="s">
        <v>17</v>
      </c>
      <c r="S10" s="210" t="s">
        <v>18</v>
      </c>
    </row>
    <row r="11" spans="1:19" ht="21">
      <c r="A11" s="211"/>
      <c r="B11" s="211"/>
      <c r="C11" s="212"/>
      <c r="D11" s="212"/>
      <c r="E11" s="212"/>
      <c r="F11" s="212"/>
      <c r="G11" s="210" t="s">
        <v>19</v>
      </c>
      <c r="H11" s="210" t="s">
        <v>20</v>
      </c>
      <c r="I11" s="210" t="s">
        <v>21</v>
      </c>
      <c r="J11" s="212"/>
      <c r="K11" s="210" t="s">
        <v>19</v>
      </c>
      <c r="L11" s="210" t="s">
        <v>20</v>
      </c>
      <c r="M11" s="210" t="s">
        <v>21</v>
      </c>
      <c r="N11" s="211"/>
      <c r="O11" s="211"/>
      <c r="P11" s="210" t="s">
        <v>19</v>
      </c>
      <c r="Q11" s="210" t="s">
        <v>20</v>
      </c>
      <c r="R11" s="210"/>
      <c r="S11" s="210"/>
    </row>
    <row r="12" spans="1:19" s="167" customFormat="1" ht="18.600000000000001">
      <c r="A12" s="208">
        <v>1</v>
      </c>
      <c r="B12" s="209" t="s">
        <v>22</v>
      </c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</row>
    <row r="13" spans="1:19" s="167" customFormat="1" ht="18.600000000000001" outlineLevel="1">
      <c r="A13" s="165" t="s">
        <v>23</v>
      </c>
      <c r="B13" s="166" t="s">
        <v>24</v>
      </c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5"/>
      <c r="O13" s="165"/>
      <c r="P13" s="165"/>
      <c r="Q13" s="165"/>
      <c r="R13" s="165"/>
      <c r="S13" s="165"/>
    </row>
    <row r="14" spans="1:19" outlineLevel="2">
      <c r="A14" s="156" t="s">
        <v>25</v>
      </c>
      <c r="B14" s="160" t="s">
        <v>26</v>
      </c>
      <c r="C14" s="161" t="s">
        <v>27</v>
      </c>
      <c r="D14" s="162">
        <v>7.5</v>
      </c>
      <c r="E14" s="162"/>
      <c r="F14" s="162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</row>
    <row r="15" spans="1:19" outlineLevel="2">
      <c r="A15" s="156" t="s">
        <v>28</v>
      </c>
      <c r="B15" s="160" t="s">
        <v>29</v>
      </c>
      <c r="C15" s="161" t="s">
        <v>27</v>
      </c>
      <c r="D15" s="162">
        <v>5</v>
      </c>
      <c r="E15" s="162"/>
      <c r="F15" s="162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</row>
    <row r="16" spans="1:19" outlineLevel="2">
      <c r="A16" s="156" t="s">
        <v>30</v>
      </c>
      <c r="B16" s="160" t="s">
        <v>31</v>
      </c>
      <c r="C16" s="161" t="s">
        <v>27</v>
      </c>
      <c r="D16" s="162">
        <v>5</v>
      </c>
      <c r="E16" s="162"/>
      <c r="F16" s="162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</row>
    <row r="17" spans="1:19" outlineLevel="2">
      <c r="A17" s="156" t="s">
        <v>32</v>
      </c>
      <c r="B17" s="160" t="s">
        <v>33</v>
      </c>
      <c r="C17" s="161" t="s">
        <v>27</v>
      </c>
      <c r="D17" s="162">
        <v>8</v>
      </c>
      <c r="E17" s="162"/>
      <c r="F17" s="162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</row>
    <row r="18" spans="1:19" outlineLevel="2">
      <c r="A18" s="156" t="s">
        <v>34</v>
      </c>
      <c r="B18" s="160" t="s">
        <v>35</v>
      </c>
      <c r="C18" s="161" t="s">
        <v>27</v>
      </c>
      <c r="D18" s="162">
        <v>8</v>
      </c>
      <c r="E18" s="162"/>
      <c r="F18" s="162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</row>
    <row r="19" spans="1:19" outlineLevel="2">
      <c r="A19" s="156" t="s">
        <v>36</v>
      </c>
      <c r="B19" s="160" t="s">
        <v>37</v>
      </c>
      <c r="C19" s="161" t="s">
        <v>27</v>
      </c>
      <c r="D19" s="162">
        <v>8</v>
      </c>
      <c r="E19" s="162"/>
      <c r="F19" s="162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</row>
    <row r="20" spans="1:19" s="167" customFormat="1" ht="18.600000000000001" outlineLevel="1">
      <c r="A20" s="165" t="s">
        <v>38</v>
      </c>
      <c r="B20" s="166" t="s">
        <v>39</v>
      </c>
      <c r="C20" s="165" t="s">
        <v>40</v>
      </c>
      <c r="D20" s="165"/>
      <c r="E20" s="165"/>
      <c r="F20" s="165"/>
      <c r="G20" s="165"/>
      <c r="H20" s="165"/>
      <c r="I20" s="165"/>
      <c r="J20" s="165"/>
      <c r="K20" s="165"/>
      <c r="L20" s="165"/>
      <c r="M20" s="165"/>
      <c r="N20" s="165"/>
      <c r="O20" s="165"/>
      <c r="P20" s="165"/>
      <c r="Q20" s="165"/>
      <c r="R20" s="165"/>
      <c r="S20" s="165"/>
    </row>
    <row r="21" spans="1:19" ht="93" outlineLevel="2">
      <c r="A21" s="156" t="s">
        <v>41</v>
      </c>
      <c r="B21" s="160" t="s">
        <v>42</v>
      </c>
      <c r="C21" s="161" t="s">
        <v>43</v>
      </c>
      <c r="D21" s="162">
        <v>1</v>
      </c>
      <c r="E21" s="162"/>
      <c r="F21" s="162"/>
      <c r="G21" s="161"/>
      <c r="H21" s="161"/>
      <c r="I21" s="161"/>
      <c r="J21" s="161"/>
      <c r="K21" s="161"/>
      <c r="L21" s="161"/>
      <c r="M21" s="161"/>
      <c r="N21" s="161"/>
      <c r="O21" s="161"/>
      <c r="P21" s="161"/>
      <c r="Q21" s="161"/>
      <c r="R21" s="161"/>
      <c r="S21" s="161"/>
    </row>
    <row r="22" spans="1:19" ht="123.95" outlineLevel="2">
      <c r="A22" s="156" t="s">
        <v>44</v>
      </c>
      <c r="B22" s="160" t="s">
        <v>45</v>
      </c>
      <c r="C22" s="161" t="s">
        <v>43</v>
      </c>
      <c r="D22" s="162">
        <v>1</v>
      </c>
      <c r="E22" s="162"/>
      <c r="F22" s="162"/>
      <c r="G22" s="161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</row>
    <row r="23" spans="1:19" outlineLevel="2">
      <c r="A23" s="156" t="s">
        <v>46</v>
      </c>
      <c r="B23" s="160" t="s">
        <v>47</v>
      </c>
      <c r="C23" s="161" t="s">
        <v>43</v>
      </c>
      <c r="D23" s="162">
        <v>6</v>
      </c>
      <c r="E23" s="162"/>
      <c r="F23" s="162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</row>
    <row r="24" spans="1:19" outlineLevel="2">
      <c r="A24" s="156" t="s">
        <v>48</v>
      </c>
      <c r="B24" s="160" t="s">
        <v>49</v>
      </c>
      <c r="C24" s="161" t="s">
        <v>27</v>
      </c>
      <c r="D24" s="162">
        <v>6</v>
      </c>
      <c r="E24" s="162"/>
      <c r="F24" s="162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</row>
    <row r="25" spans="1:19" ht="30.95" outlineLevel="2">
      <c r="A25" s="156" t="s">
        <v>50</v>
      </c>
      <c r="B25" s="160" t="s">
        <v>51</v>
      </c>
      <c r="C25" s="161" t="s">
        <v>52</v>
      </c>
      <c r="D25" s="162">
        <v>120</v>
      </c>
      <c r="E25" s="162"/>
      <c r="F25" s="162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</row>
    <row r="26" spans="1:19" outlineLevel="2">
      <c r="A26" s="156" t="s">
        <v>53</v>
      </c>
      <c r="B26" s="160" t="s">
        <v>54</v>
      </c>
      <c r="C26" s="161" t="s">
        <v>43</v>
      </c>
      <c r="D26" s="162">
        <v>1</v>
      </c>
      <c r="E26" s="162"/>
      <c r="F26" s="162"/>
      <c r="G26" s="161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1"/>
    </row>
    <row r="27" spans="1:19" outlineLevel="2">
      <c r="A27" s="156" t="s">
        <v>55</v>
      </c>
      <c r="B27" s="160" t="s">
        <v>56</v>
      </c>
      <c r="C27" s="161" t="s">
        <v>52</v>
      </c>
      <c r="D27" s="162">
        <v>120</v>
      </c>
      <c r="E27" s="162"/>
      <c r="F27" s="162"/>
      <c r="G27" s="161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</row>
    <row r="28" spans="1:19" outlineLevel="2">
      <c r="A28" s="156" t="s">
        <v>57</v>
      </c>
      <c r="B28" s="160" t="s">
        <v>58</v>
      </c>
      <c r="C28" s="161" t="s">
        <v>43</v>
      </c>
      <c r="D28" s="162">
        <v>1</v>
      </c>
      <c r="E28" s="162"/>
      <c r="F28" s="162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</row>
    <row r="29" spans="1:19" s="167" customFormat="1" ht="18.600000000000001" outlineLevel="1">
      <c r="A29" s="165" t="s">
        <v>59</v>
      </c>
      <c r="B29" s="166" t="s">
        <v>60</v>
      </c>
      <c r="C29" s="165" t="s">
        <v>40</v>
      </c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165"/>
      <c r="P29" s="165"/>
      <c r="Q29" s="165"/>
      <c r="R29" s="165"/>
      <c r="S29" s="165"/>
    </row>
    <row r="30" spans="1:19" s="171" customFormat="1" ht="18.600000000000001" outlineLevel="1">
      <c r="A30" s="168" t="s">
        <v>61</v>
      </c>
      <c r="B30" s="169" t="s">
        <v>62</v>
      </c>
      <c r="C30" s="168" t="s">
        <v>40</v>
      </c>
      <c r="D30" s="170"/>
      <c r="E30" s="170"/>
      <c r="F30" s="170"/>
      <c r="G30" s="168"/>
      <c r="H30" s="168"/>
      <c r="I30" s="168"/>
      <c r="J30" s="168"/>
      <c r="K30" s="168"/>
      <c r="L30" s="168"/>
      <c r="M30" s="168"/>
      <c r="N30" s="168"/>
      <c r="O30" s="168"/>
      <c r="P30" s="168"/>
      <c r="Q30" s="168"/>
      <c r="R30" s="168"/>
      <c r="S30" s="168"/>
    </row>
    <row r="31" spans="1:19" ht="30.95" outlineLevel="2">
      <c r="A31" s="156" t="s">
        <v>63</v>
      </c>
      <c r="B31" s="160" t="s">
        <v>64</v>
      </c>
      <c r="C31" s="161" t="s">
        <v>52</v>
      </c>
      <c r="D31" s="162">
        <v>58</v>
      </c>
      <c r="E31" s="162"/>
      <c r="F31" s="162"/>
      <c r="G31" s="161"/>
      <c r="H31" s="161"/>
      <c r="I31" s="161"/>
      <c r="J31" s="161"/>
      <c r="K31" s="161"/>
      <c r="L31" s="161"/>
      <c r="M31" s="161"/>
      <c r="N31" s="161"/>
      <c r="O31" s="161"/>
      <c r="P31" s="161"/>
      <c r="Q31" s="161"/>
      <c r="R31" s="161"/>
      <c r="S31" s="161"/>
    </row>
    <row r="32" spans="1:19" outlineLevel="2">
      <c r="A32" s="156" t="s">
        <v>65</v>
      </c>
      <c r="B32" s="160" t="s">
        <v>66</v>
      </c>
      <c r="C32" s="161" t="s">
        <v>52</v>
      </c>
      <c r="D32" s="162">
        <v>25</v>
      </c>
      <c r="E32" s="162"/>
      <c r="F32" s="162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</row>
    <row r="33" spans="1:19" ht="30.95" outlineLevel="2">
      <c r="A33" s="156" t="s">
        <v>67</v>
      </c>
      <c r="B33" s="160" t="s">
        <v>68</v>
      </c>
      <c r="C33" s="161" t="s">
        <v>52</v>
      </c>
      <c r="D33" s="162">
        <v>25</v>
      </c>
      <c r="E33" s="162"/>
      <c r="F33" s="162"/>
      <c r="G33" s="161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</row>
    <row r="34" spans="1:19" ht="46.5" outlineLevel="2">
      <c r="A34" s="156" t="s">
        <v>69</v>
      </c>
      <c r="B34" s="160" t="s">
        <v>70</v>
      </c>
      <c r="C34" s="161" t="s">
        <v>71</v>
      </c>
      <c r="D34" s="162">
        <v>1</v>
      </c>
      <c r="E34" s="162"/>
      <c r="F34" s="162"/>
      <c r="G34" s="161"/>
      <c r="H34" s="161"/>
      <c r="I34" s="161"/>
      <c r="J34" s="161"/>
      <c r="K34" s="161"/>
      <c r="L34" s="161"/>
      <c r="M34" s="161"/>
      <c r="N34" s="161"/>
      <c r="O34" s="161"/>
      <c r="P34" s="161"/>
      <c r="Q34" s="161"/>
      <c r="R34" s="161"/>
      <c r="S34" s="161"/>
    </row>
    <row r="35" spans="1:19" ht="30.95" outlineLevel="2">
      <c r="A35" s="156" t="s">
        <v>72</v>
      </c>
      <c r="B35" s="160" t="s">
        <v>73</v>
      </c>
      <c r="C35" s="161" t="s">
        <v>71</v>
      </c>
      <c r="D35" s="162">
        <v>3.4</v>
      </c>
      <c r="E35" s="162"/>
      <c r="F35" s="162"/>
      <c r="G35" s="161"/>
      <c r="H35" s="161"/>
      <c r="I35" s="161"/>
      <c r="J35" s="161"/>
      <c r="K35" s="161"/>
      <c r="L35" s="161"/>
      <c r="M35" s="161"/>
      <c r="N35" s="161"/>
      <c r="O35" s="161"/>
      <c r="P35" s="161"/>
      <c r="Q35" s="161"/>
      <c r="R35" s="161"/>
      <c r="S35" s="161"/>
    </row>
    <row r="36" spans="1:19" ht="30.95" outlineLevel="2">
      <c r="A36" s="156" t="s">
        <v>74</v>
      </c>
      <c r="B36" s="160" t="s">
        <v>75</v>
      </c>
      <c r="C36" s="161" t="s">
        <v>76</v>
      </c>
      <c r="D36" s="162">
        <v>3.4</v>
      </c>
      <c r="E36" s="162"/>
      <c r="F36" s="162"/>
      <c r="G36" s="161"/>
      <c r="H36" s="161"/>
      <c r="I36" s="161"/>
      <c r="J36" s="161"/>
      <c r="K36" s="161"/>
      <c r="L36" s="161"/>
      <c r="M36" s="161"/>
      <c r="N36" s="161"/>
      <c r="O36" s="161"/>
      <c r="P36" s="161"/>
      <c r="Q36" s="161"/>
      <c r="R36" s="161"/>
      <c r="S36" s="161"/>
    </row>
    <row r="37" spans="1:19" ht="30.95" outlineLevel="2">
      <c r="A37" s="156" t="s">
        <v>77</v>
      </c>
      <c r="B37" s="160" t="s">
        <v>78</v>
      </c>
      <c r="C37" s="161" t="s">
        <v>79</v>
      </c>
      <c r="D37" s="162">
        <v>2</v>
      </c>
      <c r="E37" s="162"/>
      <c r="F37" s="162"/>
      <c r="G37" s="161"/>
      <c r="H37" s="161"/>
      <c r="I37" s="161"/>
      <c r="J37" s="161"/>
      <c r="K37" s="161"/>
      <c r="L37" s="161"/>
      <c r="M37" s="161"/>
      <c r="N37" s="161"/>
      <c r="O37" s="161"/>
      <c r="P37" s="161"/>
      <c r="Q37" s="161"/>
      <c r="R37" s="161"/>
      <c r="S37" s="161"/>
    </row>
    <row r="38" spans="1:19" outlineLevel="2">
      <c r="A38" s="156" t="s">
        <v>80</v>
      </c>
      <c r="B38" s="160" t="s">
        <v>81</v>
      </c>
      <c r="C38" s="161" t="s">
        <v>79</v>
      </c>
      <c r="D38" s="162">
        <v>3</v>
      </c>
      <c r="E38" s="162"/>
      <c r="F38" s="162"/>
      <c r="G38" s="161"/>
      <c r="H38" s="161"/>
      <c r="I38" s="161"/>
      <c r="J38" s="161"/>
      <c r="K38" s="161"/>
      <c r="L38" s="161"/>
      <c r="M38" s="161"/>
      <c r="N38" s="161"/>
      <c r="O38" s="161"/>
      <c r="P38" s="161"/>
      <c r="Q38" s="161"/>
      <c r="R38" s="161"/>
      <c r="S38" s="161"/>
    </row>
    <row r="39" spans="1:19" outlineLevel="2">
      <c r="A39" s="156" t="s">
        <v>82</v>
      </c>
      <c r="B39" s="160" t="s">
        <v>83</v>
      </c>
      <c r="C39" s="161" t="s">
        <v>79</v>
      </c>
      <c r="D39" s="162">
        <v>4</v>
      </c>
      <c r="E39" s="162"/>
      <c r="F39" s="162"/>
      <c r="G39" s="161"/>
      <c r="H39" s="161"/>
      <c r="I39" s="161"/>
      <c r="J39" s="161"/>
      <c r="K39" s="161"/>
      <c r="L39" s="161"/>
      <c r="M39" s="161"/>
      <c r="N39" s="161"/>
      <c r="O39" s="161"/>
      <c r="P39" s="161"/>
      <c r="Q39" s="161"/>
      <c r="R39" s="161"/>
      <c r="S39" s="161"/>
    </row>
    <row r="40" spans="1:19" outlineLevel="2">
      <c r="A40" s="156" t="s">
        <v>84</v>
      </c>
      <c r="B40" s="160" t="s">
        <v>85</v>
      </c>
      <c r="C40" s="161" t="s">
        <v>79</v>
      </c>
      <c r="D40" s="162">
        <v>2</v>
      </c>
      <c r="E40" s="162"/>
      <c r="F40" s="162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</row>
    <row r="41" spans="1:19" outlineLevel="2">
      <c r="A41" s="156" t="s">
        <v>86</v>
      </c>
      <c r="B41" s="160" t="s">
        <v>87</v>
      </c>
      <c r="C41" s="161" t="s">
        <v>79</v>
      </c>
      <c r="D41" s="162">
        <v>1</v>
      </c>
      <c r="E41" s="162"/>
      <c r="F41" s="162"/>
      <c r="G41" s="161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</row>
    <row r="42" spans="1:19" outlineLevel="2">
      <c r="A42" s="156" t="s">
        <v>88</v>
      </c>
      <c r="B42" s="160" t="s">
        <v>89</v>
      </c>
      <c r="C42" s="161" t="s">
        <v>52</v>
      </c>
      <c r="D42" s="162">
        <v>58</v>
      </c>
      <c r="E42" s="162"/>
      <c r="F42" s="162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</row>
    <row r="43" spans="1:19" outlineLevel="2">
      <c r="A43" s="156" t="s">
        <v>90</v>
      </c>
      <c r="B43" s="160" t="s">
        <v>91</v>
      </c>
      <c r="C43" s="161" t="s">
        <v>52</v>
      </c>
      <c r="D43" s="162">
        <v>120</v>
      </c>
      <c r="E43" s="162"/>
      <c r="F43" s="162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</row>
    <row r="44" spans="1:19" outlineLevel="2">
      <c r="A44" s="156" t="s">
        <v>92</v>
      </c>
      <c r="B44" s="160" t="s">
        <v>93</v>
      </c>
      <c r="C44" s="161" t="s">
        <v>52</v>
      </c>
      <c r="D44" s="162">
        <v>120</v>
      </c>
      <c r="E44" s="162"/>
      <c r="F44" s="162"/>
      <c r="G44" s="161"/>
      <c r="H44" s="161"/>
      <c r="I44" s="161"/>
      <c r="J44" s="161"/>
      <c r="K44" s="161"/>
      <c r="L44" s="161"/>
      <c r="M44" s="161"/>
      <c r="N44" s="161"/>
      <c r="O44" s="161"/>
      <c r="P44" s="161"/>
      <c r="Q44" s="161"/>
      <c r="R44" s="161"/>
      <c r="S44" s="161"/>
    </row>
    <row r="45" spans="1:19" ht="30.95" outlineLevel="2">
      <c r="A45" s="156" t="s">
        <v>94</v>
      </c>
      <c r="B45" s="160" t="s">
        <v>95</v>
      </c>
      <c r="C45" s="161" t="s">
        <v>79</v>
      </c>
      <c r="D45" s="162">
        <v>3</v>
      </c>
      <c r="E45" s="162"/>
      <c r="F45" s="162"/>
      <c r="G45" s="161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</row>
    <row r="46" spans="1:19" ht="46.5" outlineLevel="2">
      <c r="A46" s="156" t="s">
        <v>96</v>
      </c>
      <c r="B46" s="160" t="s">
        <v>97</v>
      </c>
      <c r="C46" s="161" t="s">
        <v>79</v>
      </c>
      <c r="D46" s="162">
        <v>10</v>
      </c>
      <c r="E46" s="162"/>
      <c r="F46" s="162"/>
      <c r="G46" s="161"/>
      <c r="H46" s="161"/>
      <c r="I46" s="161"/>
      <c r="J46" s="161"/>
      <c r="K46" s="161"/>
      <c r="L46" s="161"/>
      <c r="M46" s="161"/>
      <c r="N46" s="161"/>
      <c r="O46" s="161"/>
      <c r="P46" s="161"/>
      <c r="Q46" s="161"/>
      <c r="R46" s="161"/>
      <c r="S46" s="161"/>
    </row>
    <row r="47" spans="1:19" ht="46.5" outlineLevel="2">
      <c r="A47" s="156" t="s">
        <v>98</v>
      </c>
      <c r="B47" s="160" t="s">
        <v>99</v>
      </c>
      <c r="C47" s="161" t="s">
        <v>79</v>
      </c>
      <c r="D47" s="162">
        <v>10</v>
      </c>
      <c r="E47" s="162"/>
      <c r="F47" s="162"/>
      <c r="G47" s="161"/>
      <c r="H47" s="161"/>
      <c r="I47" s="161"/>
      <c r="J47" s="161"/>
      <c r="K47" s="161"/>
      <c r="L47" s="161"/>
      <c r="M47" s="161"/>
      <c r="N47" s="161"/>
      <c r="O47" s="161"/>
      <c r="P47" s="161"/>
      <c r="Q47" s="161"/>
      <c r="R47" s="161"/>
      <c r="S47" s="161"/>
    </row>
    <row r="48" spans="1:19" outlineLevel="2">
      <c r="A48" s="156" t="s">
        <v>100</v>
      </c>
      <c r="B48" s="160" t="s">
        <v>101</v>
      </c>
      <c r="C48" s="161" t="s">
        <v>52</v>
      </c>
      <c r="D48" s="162">
        <v>58</v>
      </c>
      <c r="E48" s="162"/>
      <c r="F48" s="162"/>
      <c r="G48" s="161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</row>
    <row r="49" spans="1:19" ht="30.95" outlineLevel="2">
      <c r="A49" s="156" t="s">
        <v>102</v>
      </c>
      <c r="B49" s="160" t="s">
        <v>103</v>
      </c>
      <c r="C49" s="161" t="s">
        <v>71</v>
      </c>
      <c r="D49" s="162">
        <v>6</v>
      </c>
      <c r="E49" s="162"/>
      <c r="F49" s="162"/>
      <c r="G49" s="161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</row>
    <row r="50" spans="1:19" outlineLevel="2">
      <c r="A50" s="156" t="s">
        <v>104</v>
      </c>
      <c r="B50" s="160" t="s">
        <v>105</v>
      </c>
      <c r="C50" s="161" t="s">
        <v>106</v>
      </c>
      <c r="D50" s="162">
        <v>48</v>
      </c>
      <c r="E50" s="162"/>
      <c r="F50" s="162"/>
      <c r="G50" s="161"/>
      <c r="H50" s="161"/>
      <c r="I50" s="161"/>
      <c r="J50" s="161"/>
      <c r="K50" s="161"/>
      <c r="L50" s="161"/>
      <c r="M50" s="161"/>
      <c r="N50" s="161"/>
      <c r="O50" s="161"/>
      <c r="P50" s="161"/>
      <c r="Q50" s="161"/>
      <c r="R50" s="161"/>
      <c r="S50" s="161"/>
    </row>
    <row r="51" spans="1:19" outlineLevel="2">
      <c r="A51" s="156" t="s">
        <v>107</v>
      </c>
      <c r="B51" s="160" t="s">
        <v>108</v>
      </c>
      <c r="C51" s="161" t="s">
        <v>71</v>
      </c>
      <c r="D51" s="162">
        <v>4</v>
      </c>
      <c r="E51" s="162"/>
      <c r="F51" s="162"/>
      <c r="G51" s="161"/>
      <c r="H51" s="161"/>
      <c r="I51" s="161"/>
      <c r="J51" s="161"/>
      <c r="K51" s="161"/>
      <c r="L51" s="161"/>
      <c r="M51" s="161"/>
      <c r="N51" s="161"/>
      <c r="O51" s="161"/>
      <c r="P51" s="161"/>
      <c r="Q51" s="161"/>
      <c r="R51" s="161"/>
      <c r="S51" s="161"/>
    </row>
    <row r="52" spans="1:19" ht="30.95" outlineLevel="2">
      <c r="A52" s="156" t="s">
        <v>109</v>
      </c>
      <c r="B52" s="160" t="s">
        <v>110</v>
      </c>
      <c r="C52" s="161" t="s">
        <v>71</v>
      </c>
      <c r="D52" s="162">
        <v>4</v>
      </c>
      <c r="E52" s="162"/>
      <c r="F52" s="162"/>
      <c r="G52" s="161"/>
      <c r="H52" s="161"/>
      <c r="I52" s="161"/>
      <c r="J52" s="161"/>
      <c r="K52" s="161"/>
      <c r="L52" s="161"/>
      <c r="M52" s="161"/>
      <c r="N52" s="161"/>
      <c r="O52" s="161"/>
      <c r="P52" s="161"/>
      <c r="Q52" s="161"/>
      <c r="R52" s="161"/>
      <c r="S52" s="161"/>
    </row>
    <row r="53" spans="1:19" s="171" customFormat="1" ht="18.600000000000001" outlineLevel="1">
      <c r="A53" s="168" t="s">
        <v>111</v>
      </c>
      <c r="B53" s="169" t="s">
        <v>112</v>
      </c>
      <c r="C53" s="168" t="s">
        <v>40</v>
      </c>
      <c r="D53" s="170"/>
      <c r="E53" s="170"/>
      <c r="F53" s="170"/>
      <c r="G53" s="168"/>
      <c r="H53" s="168"/>
      <c r="I53" s="168"/>
      <c r="J53" s="168"/>
      <c r="K53" s="168"/>
      <c r="L53" s="168"/>
      <c r="M53" s="168"/>
      <c r="N53" s="168"/>
      <c r="O53" s="168"/>
      <c r="P53" s="168"/>
      <c r="Q53" s="168"/>
      <c r="R53" s="168"/>
      <c r="S53" s="168"/>
    </row>
    <row r="54" spans="1:19" ht="30.95" outlineLevel="2">
      <c r="A54" s="156" t="s">
        <v>113</v>
      </c>
      <c r="B54" s="160" t="s">
        <v>114</v>
      </c>
      <c r="C54" s="161" t="s">
        <v>52</v>
      </c>
      <c r="D54" s="162">
        <v>20</v>
      </c>
      <c r="E54" s="162"/>
      <c r="F54" s="162"/>
      <c r="G54" s="161"/>
      <c r="H54" s="161"/>
      <c r="I54" s="161"/>
      <c r="J54" s="161"/>
      <c r="K54" s="161"/>
      <c r="L54" s="161"/>
      <c r="M54" s="161"/>
      <c r="N54" s="161"/>
      <c r="O54" s="161"/>
      <c r="P54" s="161"/>
      <c r="Q54" s="161"/>
      <c r="R54" s="161"/>
      <c r="S54" s="161"/>
    </row>
    <row r="55" spans="1:19" ht="30.95" outlineLevel="2">
      <c r="A55" s="156" t="s">
        <v>115</v>
      </c>
      <c r="B55" s="160" t="s">
        <v>116</v>
      </c>
      <c r="C55" s="161" t="s">
        <v>117</v>
      </c>
      <c r="D55" s="162">
        <v>1</v>
      </c>
      <c r="E55" s="162"/>
      <c r="F55" s="162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</row>
    <row r="56" spans="1:19" outlineLevel="2">
      <c r="A56" s="156" t="s">
        <v>118</v>
      </c>
      <c r="B56" s="160" t="s">
        <v>119</v>
      </c>
      <c r="C56" s="161" t="s">
        <v>120</v>
      </c>
      <c r="D56" s="162">
        <v>1</v>
      </c>
      <c r="E56" s="162"/>
      <c r="F56" s="162"/>
      <c r="G56" s="161"/>
      <c r="H56" s="161"/>
      <c r="I56" s="161"/>
      <c r="J56" s="161"/>
      <c r="K56" s="161"/>
      <c r="L56" s="161"/>
      <c r="M56" s="161"/>
      <c r="N56" s="161"/>
      <c r="O56" s="161"/>
      <c r="P56" s="161"/>
      <c r="Q56" s="161"/>
      <c r="R56" s="161"/>
      <c r="S56" s="161"/>
    </row>
    <row r="57" spans="1:19" outlineLevel="2">
      <c r="A57" s="156" t="s">
        <v>121</v>
      </c>
      <c r="B57" s="160" t="s">
        <v>122</v>
      </c>
      <c r="C57" s="161" t="s">
        <v>71</v>
      </c>
      <c r="D57" s="162">
        <v>1</v>
      </c>
      <c r="E57" s="162"/>
      <c r="F57" s="162"/>
      <c r="G57" s="161"/>
      <c r="H57" s="161"/>
      <c r="I57" s="161"/>
      <c r="J57" s="161"/>
      <c r="K57" s="161"/>
      <c r="L57" s="161"/>
      <c r="M57" s="161"/>
      <c r="N57" s="161"/>
      <c r="O57" s="161"/>
      <c r="P57" s="161"/>
      <c r="Q57" s="161"/>
      <c r="R57" s="161"/>
      <c r="S57" s="161"/>
    </row>
    <row r="58" spans="1:19" ht="46.5" outlineLevel="2">
      <c r="A58" s="156" t="s">
        <v>123</v>
      </c>
      <c r="B58" s="160" t="s">
        <v>124</v>
      </c>
      <c r="C58" s="161" t="s">
        <v>52</v>
      </c>
      <c r="D58" s="162">
        <v>24.33</v>
      </c>
      <c r="E58" s="162"/>
      <c r="F58" s="162"/>
      <c r="G58" s="161"/>
      <c r="H58" s="161"/>
      <c r="I58" s="161"/>
      <c r="J58" s="161"/>
      <c r="K58" s="161"/>
      <c r="L58" s="161"/>
      <c r="M58" s="161"/>
      <c r="N58" s="161"/>
      <c r="O58" s="161"/>
      <c r="P58" s="161"/>
      <c r="Q58" s="161"/>
      <c r="R58" s="161"/>
      <c r="S58" s="161"/>
    </row>
    <row r="59" spans="1:19" outlineLevel="2">
      <c r="A59" s="156" t="s">
        <v>125</v>
      </c>
      <c r="B59" s="160" t="s">
        <v>126</v>
      </c>
      <c r="C59" s="161" t="s">
        <v>52</v>
      </c>
      <c r="D59" s="162">
        <v>14.2</v>
      </c>
      <c r="E59" s="162"/>
      <c r="F59" s="162"/>
      <c r="G59" s="161"/>
      <c r="H59" s="161"/>
      <c r="I59" s="161"/>
      <c r="J59" s="161"/>
      <c r="K59" s="161"/>
      <c r="L59" s="161"/>
      <c r="M59" s="161"/>
      <c r="N59" s="161"/>
      <c r="O59" s="161"/>
      <c r="P59" s="161"/>
      <c r="Q59" s="161"/>
      <c r="R59" s="161"/>
      <c r="S59" s="161"/>
    </row>
    <row r="60" spans="1:19" ht="30.95" outlineLevel="2">
      <c r="A60" s="156" t="s">
        <v>127</v>
      </c>
      <c r="B60" s="160" t="s">
        <v>128</v>
      </c>
      <c r="C60" s="161" t="s">
        <v>52</v>
      </c>
      <c r="D60" s="162">
        <v>24.33</v>
      </c>
      <c r="E60" s="162"/>
      <c r="F60" s="162"/>
      <c r="G60" s="161"/>
      <c r="H60" s="161"/>
      <c r="I60" s="161"/>
      <c r="J60" s="161"/>
      <c r="K60" s="161"/>
      <c r="L60" s="161"/>
      <c r="M60" s="161"/>
      <c r="N60" s="161"/>
      <c r="O60" s="161"/>
      <c r="P60" s="161"/>
      <c r="Q60" s="161"/>
      <c r="R60" s="161"/>
      <c r="S60" s="161"/>
    </row>
    <row r="61" spans="1:19" ht="46.5" outlineLevel="2">
      <c r="A61" s="156" t="s">
        <v>129</v>
      </c>
      <c r="B61" s="160" t="s">
        <v>130</v>
      </c>
      <c r="C61" s="161" t="s">
        <v>79</v>
      </c>
      <c r="D61" s="162">
        <v>4</v>
      </c>
      <c r="E61" s="162"/>
      <c r="F61" s="162"/>
      <c r="G61" s="161"/>
      <c r="H61" s="161"/>
      <c r="I61" s="161"/>
      <c r="J61" s="161"/>
      <c r="K61" s="161"/>
      <c r="L61" s="161"/>
      <c r="M61" s="161"/>
      <c r="N61" s="161"/>
      <c r="O61" s="161"/>
      <c r="P61" s="161"/>
      <c r="Q61" s="161"/>
      <c r="R61" s="161"/>
      <c r="S61" s="161"/>
    </row>
    <row r="62" spans="1:19" ht="30.95" outlineLevel="2">
      <c r="A62" s="156" t="s">
        <v>131</v>
      </c>
      <c r="B62" s="160" t="s">
        <v>132</v>
      </c>
      <c r="C62" s="161" t="s">
        <v>79</v>
      </c>
      <c r="D62" s="162">
        <v>2</v>
      </c>
      <c r="E62" s="162"/>
      <c r="F62" s="162"/>
      <c r="G62" s="161"/>
      <c r="H62" s="161"/>
      <c r="I62" s="161"/>
      <c r="J62" s="161"/>
      <c r="K62" s="161"/>
      <c r="L62" s="161"/>
      <c r="M62" s="161"/>
      <c r="N62" s="161"/>
      <c r="O62" s="161"/>
      <c r="P62" s="161"/>
      <c r="Q62" s="161"/>
      <c r="R62" s="161"/>
      <c r="S62" s="161"/>
    </row>
    <row r="63" spans="1:19" ht="30.95" outlineLevel="2">
      <c r="A63" s="156" t="s">
        <v>133</v>
      </c>
      <c r="B63" s="160" t="s">
        <v>134</v>
      </c>
      <c r="C63" s="161" t="s">
        <v>52</v>
      </c>
      <c r="D63" s="162">
        <v>14.2</v>
      </c>
      <c r="E63" s="162"/>
      <c r="F63" s="162"/>
      <c r="G63" s="161"/>
      <c r="H63" s="161"/>
      <c r="I63" s="161"/>
      <c r="J63" s="161"/>
      <c r="K63" s="161"/>
      <c r="L63" s="161"/>
      <c r="M63" s="161"/>
      <c r="N63" s="161"/>
      <c r="O63" s="161"/>
      <c r="P63" s="161"/>
      <c r="Q63" s="161"/>
      <c r="R63" s="161"/>
      <c r="S63" s="161"/>
    </row>
    <row r="64" spans="1:19" outlineLevel="2">
      <c r="A64" s="156" t="s">
        <v>135</v>
      </c>
      <c r="B64" s="160" t="s">
        <v>136</v>
      </c>
      <c r="C64" s="161" t="s">
        <v>79</v>
      </c>
      <c r="D64" s="162">
        <v>3</v>
      </c>
      <c r="E64" s="162"/>
      <c r="F64" s="162"/>
      <c r="G64" s="161"/>
      <c r="H64" s="161"/>
      <c r="I64" s="161"/>
      <c r="J64" s="161"/>
      <c r="K64" s="161"/>
      <c r="L64" s="161"/>
      <c r="M64" s="161"/>
      <c r="N64" s="161"/>
      <c r="O64" s="161"/>
      <c r="P64" s="161"/>
      <c r="Q64" s="161"/>
      <c r="R64" s="161"/>
      <c r="S64" s="161"/>
    </row>
    <row r="65" spans="1:19" outlineLevel="2">
      <c r="A65" s="156" t="s">
        <v>137</v>
      </c>
      <c r="B65" s="160" t="s">
        <v>138</v>
      </c>
      <c r="C65" s="161" t="s">
        <v>79</v>
      </c>
      <c r="D65" s="162">
        <v>4</v>
      </c>
      <c r="E65" s="162"/>
      <c r="F65" s="162"/>
      <c r="G65" s="161"/>
      <c r="H65" s="161"/>
      <c r="I65" s="161"/>
      <c r="J65" s="161"/>
      <c r="K65" s="161"/>
      <c r="L65" s="161"/>
      <c r="M65" s="161"/>
      <c r="N65" s="161"/>
      <c r="O65" s="161"/>
      <c r="P65" s="161"/>
      <c r="Q65" s="161"/>
      <c r="R65" s="161"/>
      <c r="S65" s="161"/>
    </row>
    <row r="66" spans="1:19" outlineLevel="2">
      <c r="A66" s="156" t="s">
        <v>139</v>
      </c>
      <c r="B66" s="160" t="s">
        <v>140</v>
      </c>
      <c r="C66" s="161" t="s">
        <v>52</v>
      </c>
      <c r="D66" s="162">
        <v>50</v>
      </c>
      <c r="E66" s="162"/>
      <c r="F66" s="162"/>
      <c r="G66" s="161"/>
      <c r="H66" s="161"/>
      <c r="I66" s="161"/>
      <c r="J66" s="161"/>
      <c r="K66" s="161"/>
      <c r="L66" s="161"/>
      <c r="M66" s="161"/>
      <c r="N66" s="161"/>
      <c r="O66" s="161"/>
      <c r="P66" s="161"/>
      <c r="Q66" s="161"/>
      <c r="R66" s="161"/>
      <c r="S66" s="161"/>
    </row>
    <row r="67" spans="1:19" outlineLevel="2">
      <c r="A67" s="156" t="s">
        <v>141</v>
      </c>
      <c r="B67" s="160" t="s">
        <v>142</v>
      </c>
      <c r="C67" s="161" t="s">
        <v>79</v>
      </c>
      <c r="D67" s="162">
        <v>4</v>
      </c>
      <c r="E67" s="162"/>
      <c r="F67" s="162"/>
      <c r="G67" s="161"/>
      <c r="H67" s="161"/>
      <c r="I67" s="161"/>
      <c r="J67" s="161"/>
      <c r="K67" s="161"/>
      <c r="L67" s="161"/>
      <c r="M67" s="161"/>
      <c r="N67" s="161"/>
      <c r="O67" s="161"/>
      <c r="P67" s="161"/>
      <c r="Q67" s="161"/>
      <c r="R67" s="161"/>
      <c r="S67" s="161"/>
    </row>
    <row r="68" spans="1:19" outlineLevel="2">
      <c r="A68" s="156" t="s">
        <v>143</v>
      </c>
      <c r="B68" s="160" t="s">
        <v>144</v>
      </c>
      <c r="C68" s="161" t="s">
        <v>79</v>
      </c>
      <c r="D68" s="162">
        <v>1</v>
      </c>
      <c r="E68" s="162"/>
      <c r="F68" s="162"/>
      <c r="G68" s="161"/>
      <c r="H68" s="161"/>
      <c r="I68" s="161"/>
      <c r="J68" s="161"/>
      <c r="K68" s="161"/>
      <c r="L68" s="161"/>
      <c r="M68" s="161"/>
      <c r="N68" s="161"/>
      <c r="O68" s="161"/>
      <c r="P68" s="161"/>
      <c r="Q68" s="161"/>
      <c r="R68" s="161"/>
      <c r="S68" s="161"/>
    </row>
    <row r="69" spans="1:19" outlineLevel="2">
      <c r="A69" s="156" t="s">
        <v>145</v>
      </c>
      <c r="B69" s="160" t="s">
        <v>146</v>
      </c>
      <c r="C69" s="161" t="s">
        <v>106</v>
      </c>
      <c r="D69" s="162">
        <v>20</v>
      </c>
      <c r="E69" s="162"/>
      <c r="F69" s="162"/>
      <c r="G69" s="161"/>
      <c r="H69" s="161"/>
      <c r="I69" s="161"/>
      <c r="J69" s="161"/>
      <c r="K69" s="161"/>
      <c r="L69" s="161"/>
      <c r="M69" s="161"/>
      <c r="N69" s="161"/>
      <c r="O69" s="161"/>
      <c r="P69" s="161"/>
      <c r="Q69" s="161"/>
      <c r="R69" s="161"/>
      <c r="S69" s="161"/>
    </row>
    <row r="70" spans="1:19" s="171" customFormat="1" ht="18.600000000000001" outlineLevel="1">
      <c r="A70" s="168" t="s">
        <v>147</v>
      </c>
      <c r="B70" s="169" t="s">
        <v>148</v>
      </c>
      <c r="C70" s="168" t="s">
        <v>40</v>
      </c>
      <c r="D70" s="170"/>
      <c r="E70" s="170"/>
      <c r="F70" s="170"/>
      <c r="G70" s="168"/>
      <c r="H70" s="168"/>
      <c r="I70" s="168"/>
      <c r="J70" s="168"/>
      <c r="K70" s="168"/>
      <c r="L70" s="168"/>
      <c r="M70" s="168"/>
      <c r="N70" s="168"/>
      <c r="O70" s="168"/>
      <c r="P70" s="168"/>
      <c r="Q70" s="168"/>
      <c r="R70" s="168"/>
      <c r="S70" s="168"/>
    </row>
    <row r="71" spans="1:19" outlineLevel="2">
      <c r="A71" s="156" t="s">
        <v>149</v>
      </c>
      <c r="B71" s="160" t="s">
        <v>150</v>
      </c>
      <c r="C71" s="161" t="s">
        <v>151</v>
      </c>
      <c r="D71" s="162">
        <v>1</v>
      </c>
      <c r="E71" s="162"/>
      <c r="F71" s="162"/>
      <c r="G71" s="161"/>
      <c r="H71" s="161"/>
      <c r="I71" s="161"/>
      <c r="J71" s="161"/>
      <c r="K71" s="161"/>
      <c r="L71" s="161"/>
      <c r="M71" s="161"/>
      <c r="N71" s="161"/>
      <c r="O71" s="161"/>
      <c r="P71" s="161"/>
      <c r="Q71" s="161"/>
      <c r="R71" s="161"/>
      <c r="S71" s="161"/>
    </row>
    <row r="72" spans="1:19" ht="30.95" outlineLevel="2">
      <c r="A72" s="156" t="s">
        <v>152</v>
      </c>
      <c r="B72" s="160" t="s">
        <v>153</v>
      </c>
      <c r="C72" s="161" t="s">
        <v>151</v>
      </c>
      <c r="D72" s="162">
        <v>1</v>
      </c>
      <c r="E72" s="162"/>
      <c r="F72" s="162"/>
      <c r="G72" s="161"/>
      <c r="H72" s="161"/>
      <c r="I72" s="161"/>
      <c r="J72" s="161"/>
      <c r="K72" s="161"/>
      <c r="L72" s="161"/>
      <c r="M72" s="161"/>
      <c r="N72" s="161"/>
      <c r="O72" s="161"/>
      <c r="P72" s="161"/>
      <c r="Q72" s="161"/>
      <c r="R72" s="161"/>
      <c r="S72" s="161"/>
    </row>
    <row r="73" spans="1:19" ht="30.95" outlineLevel="2">
      <c r="A73" s="156" t="s">
        <v>154</v>
      </c>
      <c r="B73" s="160" t="s">
        <v>155</v>
      </c>
      <c r="C73" s="161" t="s">
        <v>52</v>
      </c>
      <c r="D73" s="162">
        <v>78</v>
      </c>
      <c r="E73" s="162"/>
      <c r="F73" s="162"/>
      <c r="G73" s="161"/>
      <c r="H73" s="161"/>
      <c r="I73" s="161"/>
      <c r="J73" s="161"/>
      <c r="K73" s="161"/>
      <c r="L73" s="161"/>
      <c r="M73" s="161"/>
      <c r="N73" s="161"/>
      <c r="O73" s="161"/>
      <c r="P73" s="161"/>
      <c r="Q73" s="161"/>
      <c r="R73" s="161"/>
      <c r="S73" s="161"/>
    </row>
    <row r="74" spans="1:19" ht="30.95" outlineLevel="2">
      <c r="A74" s="156" t="s">
        <v>156</v>
      </c>
      <c r="B74" s="160" t="s">
        <v>157</v>
      </c>
      <c r="C74" s="161" t="s">
        <v>52</v>
      </c>
      <c r="D74" s="162">
        <v>78</v>
      </c>
      <c r="E74" s="162"/>
      <c r="F74" s="162"/>
      <c r="G74" s="161"/>
      <c r="H74" s="161"/>
      <c r="I74" s="161"/>
      <c r="J74" s="161"/>
      <c r="K74" s="161"/>
      <c r="L74" s="161"/>
      <c r="M74" s="161"/>
      <c r="N74" s="161"/>
      <c r="O74" s="161"/>
      <c r="P74" s="161"/>
      <c r="Q74" s="161"/>
      <c r="R74" s="161"/>
      <c r="S74" s="161"/>
    </row>
    <row r="75" spans="1:19" ht="30.95" outlineLevel="2">
      <c r="A75" s="156" t="s">
        <v>158</v>
      </c>
      <c r="B75" s="160" t="s">
        <v>159</v>
      </c>
      <c r="C75" s="161" t="s">
        <v>71</v>
      </c>
      <c r="D75" s="162">
        <v>1</v>
      </c>
      <c r="E75" s="162"/>
      <c r="F75" s="162"/>
      <c r="G75" s="161"/>
      <c r="H75" s="161"/>
      <c r="I75" s="161"/>
      <c r="J75" s="161"/>
      <c r="K75" s="161"/>
      <c r="L75" s="161"/>
      <c r="M75" s="161"/>
      <c r="N75" s="161"/>
      <c r="O75" s="161"/>
      <c r="P75" s="161"/>
      <c r="Q75" s="161"/>
      <c r="R75" s="161"/>
      <c r="S75" s="161"/>
    </row>
    <row r="76" spans="1:19" outlineLevel="2">
      <c r="A76" s="156" t="s">
        <v>160</v>
      </c>
      <c r="B76" s="160" t="s">
        <v>161</v>
      </c>
      <c r="C76" s="161" t="s">
        <v>71</v>
      </c>
      <c r="D76" s="162">
        <v>1</v>
      </c>
      <c r="E76" s="162"/>
      <c r="F76" s="162"/>
      <c r="G76" s="161"/>
      <c r="H76" s="161"/>
      <c r="I76" s="161"/>
      <c r="J76" s="161"/>
      <c r="K76" s="161"/>
      <c r="L76" s="161"/>
      <c r="M76" s="161"/>
      <c r="N76" s="161"/>
      <c r="O76" s="161"/>
      <c r="P76" s="161"/>
      <c r="Q76" s="161"/>
      <c r="R76" s="161"/>
      <c r="S76" s="161"/>
    </row>
    <row r="77" spans="1:19" ht="30.95" outlineLevel="2">
      <c r="A77" s="156" t="s">
        <v>162</v>
      </c>
      <c r="B77" s="160" t="s">
        <v>163</v>
      </c>
      <c r="C77" s="161" t="s">
        <v>71</v>
      </c>
      <c r="D77" s="162">
        <v>1</v>
      </c>
      <c r="E77" s="162"/>
      <c r="F77" s="162"/>
      <c r="G77" s="161"/>
      <c r="H77" s="161"/>
      <c r="I77" s="161"/>
      <c r="J77" s="161"/>
      <c r="K77" s="161"/>
      <c r="L77" s="161"/>
      <c r="M77" s="161"/>
      <c r="N77" s="161"/>
      <c r="O77" s="161"/>
      <c r="P77" s="161"/>
      <c r="Q77" s="161"/>
      <c r="R77" s="161"/>
      <c r="S77" s="161"/>
    </row>
    <row r="78" spans="1:19" outlineLevel="2">
      <c r="A78" s="156" t="s">
        <v>164</v>
      </c>
      <c r="B78" s="160" t="s">
        <v>165</v>
      </c>
      <c r="C78" s="161" t="s">
        <v>71</v>
      </c>
      <c r="D78" s="162">
        <v>2</v>
      </c>
      <c r="E78" s="162"/>
      <c r="F78" s="162"/>
      <c r="G78" s="161"/>
      <c r="H78" s="161"/>
      <c r="I78" s="161"/>
      <c r="J78" s="161"/>
      <c r="K78" s="161"/>
      <c r="L78" s="161"/>
      <c r="M78" s="161"/>
      <c r="N78" s="161"/>
      <c r="O78" s="161"/>
      <c r="P78" s="161"/>
      <c r="Q78" s="161"/>
      <c r="R78" s="161"/>
      <c r="S78" s="161"/>
    </row>
    <row r="79" spans="1:19" outlineLevel="2">
      <c r="A79" s="156" t="s">
        <v>166</v>
      </c>
      <c r="B79" s="160" t="s">
        <v>167</v>
      </c>
      <c r="C79" s="161" t="s">
        <v>79</v>
      </c>
      <c r="D79" s="162">
        <v>4</v>
      </c>
      <c r="E79" s="162"/>
      <c r="F79" s="162"/>
      <c r="G79" s="161"/>
      <c r="H79" s="161"/>
      <c r="I79" s="161"/>
      <c r="J79" s="161"/>
      <c r="K79" s="161"/>
      <c r="L79" s="161"/>
      <c r="M79" s="161"/>
      <c r="N79" s="161"/>
      <c r="O79" s="161"/>
      <c r="P79" s="161"/>
      <c r="Q79" s="161"/>
      <c r="R79" s="161"/>
      <c r="S79" s="161"/>
    </row>
    <row r="80" spans="1:19" outlineLevel="2">
      <c r="A80" s="156" t="s">
        <v>168</v>
      </c>
      <c r="B80" s="160" t="s">
        <v>169</v>
      </c>
      <c r="C80" s="161" t="s">
        <v>79</v>
      </c>
      <c r="D80" s="162">
        <v>2</v>
      </c>
      <c r="E80" s="162"/>
      <c r="F80" s="162"/>
      <c r="G80" s="161"/>
      <c r="H80" s="161"/>
      <c r="I80" s="161"/>
      <c r="J80" s="161"/>
      <c r="K80" s="161"/>
      <c r="L80" s="161"/>
      <c r="M80" s="161"/>
      <c r="N80" s="161"/>
      <c r="O80" s="161"/>
      <c r="P80" s="161"/>
      <c r="Q80" s="161"/>
      <c r="R80" s="161"/>
      <c r="S80" s="161"/>
    </row>
    <row r="81" spans="1:19" outlineLevel="2">
      <c r="A81" s="156" t="s">
        <v>170</v>
      </c>
      <c r="B81" s="160" t="s">
        <v>171</v>
      </c>
      <c r="C81" s="161" t="s">
        <v>79</v>
      </c>
      <c r="D81" s="162">
        <v>2</v>
      </c>
      <c r="E81" s="162"/>
      <c r="F81" s="162"/>
      <c r="G81" s="161"/>
      <c r="H81" s="161"/>
      <c r="I81" s="161"/>
      <c r="J81" s="161"/>
      <c r="K81" s="161"/>
      <c r="L81" s="161"/>
      <c r="M81" s="161"/>
      <c r="N81" s="161"/>
      <c r="O81" s="161"/>
      <c r="P81" s="161"/>
      <c r="Q81" s="161"/>
      <c r="R81" s="161"/>
      <c r="S81" s="161"/>
    </row>
    <row r="82" spans="1:19" ht="30.95" outlineLevel="2">
      <c r="A82" s="156" t="s">
        <v>172</v>
      </c>
      <c r="B82" s="160" t="s">
        <v>173</v>
      </c>
      <c r="C82" s="161" t="s">
        <v>79</v>
      </c>
      <c r="D82" s="162">
        <v>2</v>
      </c>
      <c r="E82" s="162"/>
      <c r="F82" s="162"/>
      <c r="G82" s="161"/>
      <c r="H82" s="161"/>
      <c r="I82" s="161"/>
      <c r="J82" s="161"/>
      <c r="K82" s="161"/>
      <c r="L82" s="161"/>
      <c r="M82" s="161"/>
      <c r="N82" s="161"/>
      <c r="O82" s="161"/>
      <c r="P82" s="161"/>
      <c r="Q82" s="161"/>
      <c r="R82" s="161"/>
      <c r="S82" s="161"/>
    </row>
    <row r="83" spans="1:19" ht="62.1" outlineLevel="2">
      <c r="A83" s="156" t="s">
        <v>174</v>
      </c>
      <c r="B83" s="160" t="s">
        <v>175</v>
      </c>
      <c r="C83" s="161" t="s">
        <v>71</v>
      </c>
      <c r="D83" s="162">
        <v>1</v>
      </c>
      <c r="E83" s="162"/>
      <c r="F83" s="162"/>
      <c r="G83" s="161"/>
      <c r="H83" s="161"/>
      <c r="I83" s="161"/>
      <c r="J83" s="161"/>
      <c r="K83" s="161"/>
      <c r="L83" s="161"/>
      <c r="M83" s="161"/>
      <c r="N83" s="161"/>
      <c r="O83" s="161"/>
      <c r="P83" s="161"/>
      <c r="Q83" s="161"/>
      <c r="R83" s="161"/>
      <c r="S83" s="161"/>
    </row>
    <row r="84" spans="1:19" ht="30.95" outlineLevel="2">
      <c r="A84" s="156" t="s">
        <v>176</v>
      </c>
      <c r="B84" s="160" t="s">
        <v>177</v>
      </c>
      <c r="C84" s="161" t="s">
        <v>52</v>
      </c>
      <c r="D84" s="162">
        <v>20</v>
      </c>
      <c r="E84" s="162"/>
      <c r="F84" s="162"/>
      <c r="G84" s="161"/>
      <c r="H84" s="161"/>
      <c r="I84" s="161"/>
      <c r="J84" s="161"/>
      <c r="K84" s="161"/>
      <c r="L84" s="161"/>
      <c r="M84" s="161"/>
      <c r="N84" s="161"/>
      <c r="O84" s="161"/>
      <c r="P84" s="161"/>
      <c r="Q84" s="161"/>
      <c r="R84" s="161"/>
      <c r="S84" s="161"/>
    </row>
    <row r="85" spans="1:19" outlineLevel="2">
      <c r="A85" s="156" t="s">
        <v>178</v>
      </c>
      <c r="B85" s="160" t="s">
        <v>146</v>
      </c>
      <c r="C85" s="161" t="s">
        <v>106</v>
      </c>
      <c r="D85" s="162">
        <v>24</v>
      </c>
      <c r="E85" s="162"/>
      <c r="F85" s="162"/>
      <c r="G85" s="161"/>
      <c r="H85" s="161"/>
      <c r="I85" s="161"/>
      <c r="J85" s="161"/>
      <c r="K85" s="161"/>
      <c r="L85" s="161"/>
      <c r="M85" s="161"/>
      <c r="N85" s="161"/>
      <c r="O85" s="161"/>
      <c r="P85" s="161"/>
      <c r="Q85" s="161"/>
      <c r="R85" s="161"/>
      <c r="S85" s="161"/>
    </row>
    <row r="86" spans="1:19" s="171" customFormat="1" ht="18.600000000000001" outlineLevel="1">
      <c r="A86" s="168" t="s">
        <v>179</v>
      </c>
      <c r="B86" s="169" t="s">
        <v>180</v>
      </c>
      <c r="C86" s="168" t="s">
        <v>40</v>
      </c>
      <c r="D86" s="170"/>
      <c r="E86" s="170"/>
      <c r="F86" s="170"/>
      <c r="G86" s="168"/>
      <c r="H86" s="168"/>
      <c r="I86" s="168"/>
      <c r="J86" s="168"/>
      <c r="K86" s="168"/>
      <c r="L86" s="168"/>
      <c r="M86" s="168"/>
      <c r="N86" s="168"/>
      <c r="O86" s="168"/>
      <c r="P86" s="168"/>
      <c r="Q86" s="168"/>
      <c r="R86" s="168"/>
      <c r="S86" s="168"/>
    </row>
    <row r="87" spans="1:19" outlineLevel="2">
      <c r="A87" s="156" t="s">
        <v>181</v>
      </c>
      <c r="B87" s="160" t="s">
        <v>182</v>
      </c>
      <c r="C87" s="161" t="s">
        <v>52</v>
      </c>
      <c r="D87" s="162">
        <v>40</v>
      </c>
      <c r="E87" s="162"/>
      <c r="F87" s="162"/>
      <c r="G87" s="161"/>
      <c r="H87" s="161"/>
      <c r="I87" s="161"/>
      <c r="J87" s="161"/>
      <c r="K87" s="161"/>
      <c r="L87" s="161"/>
      <c r="M87" s="161"/>
      <c r="N87" s="161"/>
      <c r="O87" s="161"/>
      <c r="P87" s="161"/>
      <c r="Q87" s="161"/>
      <c r="R87" s="161"/>
      <c r="S87" s="161"/>
    </row>
    <row r="88" spans="1:19" ht="30.95" outlineLevel="2">
      <c r="A88" s="156" t="s">
        <v>183</v>
      </c>
      <c r="B88" s="160" t="s">
        <v>184</v>
      </c>
      <c r="C88" s="161" t="s">
        <v>76</v>
      </c>
      <c r="D88" s="162">
        <v>1.9</v>
      </c>
      <c r="E88" s="162"/>
      <c r="F88" s="162"/>
      <c r="G88" s="161"/>
      <c r="H88" s="161"/>
      <c r="I88" s="161"/>
      <c r="J88" s="161"/>
      <c r="K88" s="161"/>
      <c r="L88" s="161"/>
      <c r="M88" s="161"/>
      <c r="N88" s="161"/>
      <c r="O88" s="161"/>
      <c r="P88" s="161"/>
      <c r="Q88" s="161"/>
      <c r="R88" s="161"/>
      <c r="S88" s="161"/>
    </row>
    <row r="89" spans="1:19" ht="30.95" outlineLevel="2">
      <c r="A89" s="156" t="s">
        <v>185</v>
      </c>
      <c r="B89" s="160" t="s">
        <v>186</v>
      </c>
      <c r="C89" s="161" t="s">
        <v>76</v>
      </c>
      <c r="D89" s="162">
        <v>2.6</v>
      </c>
      <c r="E89" s="162"/>
      <c r="F89" s="162"/>
      <c r="G89" s="161"/>
      <c r="H89" s="161"/>
      <c r="I89" s="161"/>
      <c r="J89" s="161"/>
      <c r="K89" s="161"/>
      <c r="L89" s="161"/>
      <c r="M89" s="161"/>
      <c r="N89" s="161"/>
      <c r="O89" s="161"/>
      <c r="P89" s="161"/>
      <c r="Q89" s="161"/>
      <c r="R89" s="161"/>
      <c r="S89" s="161"/>
    </row>
    <row r="90" spans="1:19" outlineLevel="2">
      <c r="A90" s="156" t="s">
        <v>187</v>
      </c>
      <c r="B90" s="160" t="s">
        <v>188</v>
      </c>
      <c r="C90" s="161" t="s">
        <v>76</v>
      </c>
      <c r="D90" s="162">
        <v>14</v>
      </c>
      <c r="E90" s="162"/>
      <c r="F90" s="162"/>
      <c r="G90" s="161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</row>
    <row r="91" spans="1:19" ht="46.5" outlineLevel="2">
      <c r="A91" s="156" t="s">
        <v>189</v>
      </c>
      <c r="B91" s="160" t="s">
        <v>190</v>
      </c>
      <c r="C91" s="161" t="s">
        <v>71</v>
      </c>
      <c r="D91" s="162">
        <v>4</v>
      </c>
      <c r="E91" s="162"/>
      <c r="F91" s="162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</row>
    <row r="92" spans="1:19" ht="30.95" outlineLevel="2">
      <c r="A92" s="156" t="s">
        <v>191</v>
      </c>
      <c r="B92" s="160" t="s">
        <v>192</v>
      </c>
      <c r="C92" s="161" t="s">
        <v>106</v>
      </c>
      <c r="D92" s="162">
        <v>13</v>
      </c>
      <c r="E92" s="162"/>
      <c r="F92" s="162"/>
      <c r="G92" s="161"/>
      <c r="H92" s="161"/>
      <c r="I92" s="161"/>
      <c r="J92" s="161"/>
      <c r="K92" s="161"/>
      <c r="L92" s="161"/>
      <c r="M92" s="161"/>
      <c r="N92" s="161"/>
      <c r="O92" s="161"/>
      <c r="P92" s="161"/>
      <c r="Q92" s="161"/>
      <c r="R92" s="161"/>
      <c r="S92" s="161"/>
    </row>
    <row r="93" spans="1:19" outlineLevel="2">
      <c r="A93" s="156" t="s">
        <v>193</v>
      </c>
      <c r="B93" s="160" t="s">
        <v>194</v>
      </c>
      <c r="C93" s="161" t="s">
        <v>106</v>
      </c>
      <c r="D93" s="162">
        <v>20</v>
      </c>
      <c r="E93" s="162"/>
      <c r="F93" s="162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</row>
    <row r="94" spans="1:19" outlineLevel="2">
      <c r="A94" s="156" t="s">
        <v>195</v>
      </c>
      <c r="B94" s="160" t="s">
        <v>196</v>
      </c>
      <c r="C94" s="161" t="s">
        <v>52</v>
      </c>
      <c r="D94" s="162">
        <v>25</v>
      </c>
      <c r="E94" s="162"/>
      <c r="F94" s="162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</row>
    <row r="95" spans="1:19" outlineLevel="2">
      <c r="A95" s="156" t="s">
        <v>197</v>
      </c>
      <c r="B95" s="160" t="s">
        <v>198</v>
      </c>
      <c r="C95" s="161" t="s">
        <v>52</v>
      </c>
      <c r="D95" s="162">
        <v>26</v>
      </c>
      <c r="E95" s="162"/>
      <c r="F95" s="162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</row>
    <row r="96" spans="1:19" outlineLevel="2">
      <c r="A96" s="156" t="s">
        <v>199</v>
      </c>
      <c r="B96" s="160" t="s">
        <v>146</v>
      </c>
      <c r="C96" s="161" t="s">
        <v>106</v>
      </c>
      <c r="D96" s="162">
        <v>12</v>
      </c>
      <c r="E96" s="162"/>
      <c r="F96" s="162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</row>
    <row r="97" spans="1:19" s="171" customFormat="1" ht="18.600000000000001" outlineLevel="1">
      <c r="A97" s="168" t="s">
        <v>200</v>
      </c>
      <c r="B97" s="169" t="s">
        <v>201</v>
      </c>
      <c r="C97" s="168" t="s">
        <v>40</v>
      </c>
      <c r="D97" s="170"/>
      <c r="E97" s="170"/>
      <c r="F97" s="170"/>
      <c r="G97" s="168"/>
      <c r="H97" s="168"/>
      <c r="I97" s="168"/>
      <c r="J97" s="168"/>
      <c r="K97" s="168"/>
      <c r="L97" s="168"/>
      <c r="M97" s="168"/>
      <c r="N97" s="168"/>
      <c r="O97" s="168"/>
      <c r="P97" s="168"/>
      <c r="Q97" s="168"/>
      <c r="R97" s="168"/>
      <c r="S97" s="168"/>
    </row>
    <row r="98" spans="1:19" outlineLevel="2">
      <c r="A98" s="156" t="s">
        <v>202</v>
      </c>
      <c r="B98" s="160" t="s">
        <v>203</v>
      </c>
      <c r="C98" s="161" t="s">
        <v>52</v>
      </c>
      <c r="D98" s="162">
        <v>36</v>
      </c>
      <c r="E98" s="162"/>
      <c r="F98" s="162"/>
      <c r="G98" s="161"/>
      <c r="H98" s="161"/>
      <c r="I98" s="161"/>
      <c r="J98" s="161"/>
      <c r="K98" s="161"/>
      <c r="L98" s="161"/>
      <c r="M98" s="161"/>
      <c r="N98" s="161"/>
      <c r="O98" s="161"/>
      <c r="P98" s="161"/>
      <c r="Q98" s="161"/>
      <c r="R98" s="161"/>
      <c r="S98" s="161"/>
    </row>
    <row r="99" spans="1:19" ht="30.95" outlineLevel="2">
      <c r="A99" s="156" t="s">
        <v>204</v>
      </c>
      <c r="B99" s="160" t="s">
        <v>205</v>
      </c>
      <c r="C99" s="161" t="s">
        <v>76</v>
      </c>
      <c r="D99" s="162">
        <v>9.1</v>
      </c>
      <c r="E99" s="162"/>
      <c r="F99" s="162"/>
      <c r="G99" s="161"/>
      <c r="H99" s="161"/>
      <c r="I99" s="161"/>
      <c r="J99" s="161"/>
      <c r="K99" s="161"/>
      <c r="L99" s="161"/>
      <c r="M99" s="161"/>
      <c r="N99" s="161"/>
      <c r="O99" s="161"/>
      <c r="P99" s="161"/>
      <c r="Q99" s="161"/>
      <c r="R99" s="161"/>
      <c r="S99" s="161"/>
    </row>
    <row r="100" spans="1:19" ht="30.95" outlineLevel="2">
      <c r="A100" s="156" t="s">
        <v>206</v>
      </c>
      <c r="B100" s="160" t="s">
        <v>207</v>
      </c>
      <c r="C100" s="161" t="s">
        <v>52</v>
      </c>
      <c r="D100" s="162">
        <v>34.770000000000003</v>
      </c>
      <c r="E100" s="162"/>
      <c r="F100" s="162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</row>
    <row r="101" spans="1:19" ht="30.95" outlineLevel="2">
      <c r="A101" s="156" t="s">
        <v>208</v>
      </c>
      <c r="B101" s="160" t="s">
        <v>209</v>
      </c>
      <c r="C101" s="161" t="s">
        <v>71</v>
      </c>
      <c r="D101" s="162">
        <v>4</v>
      </c>
      <c r="E101" s="162"/>
      <c r="F101" s="162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</row>
    <row r="102" spans="1:19" ht="30.95" outlineLevel="2">
      <c r="A102" s="156" t="s">
        <v>210</v>
      </c>
      <c r="B102" s="160" t="s">
        <v>211</v>
      </c>
      <c r="C102" s="161" t="s">
        <v>106</v>
      </c>
      <c r="D102" s="162">
        <v>22</v>
      </c>
      <c r="E102" s="162"/>
      <c r="F102" s="162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</row>
    <row r="103" spans="1:19" ht="30.95" outlineLevel="2">
      <c r="A103" s="156" t="s">
        <v>212</v>
      </c>
      <c r="B103" s="160" t="s">
        <v>213</v>
      </c>
      <c r="C103" s="161" t="s">
        <v>117</v>
      </c>
      <c r="D103" s="162">
        <v>1</v>
      </c>
      <c r="E103" s="162"/>
      <c r="F103" s="162"/>
      <c r="G103" s="161"/>
      <c r="H103" s="161"/>
      <c r="I103" s="161"/>
      <c r="J103" s="161"/>
      <c r="K103" s="161"/>
      <c r="L103" s="161"/>
      <c r="M103" s="161"/>
      <c r="N103" s="161"/>
      <c r="O103" s="161"/>
      <c r="P103" s="161"/>
      <c r="Q103" s="161"/>
      <c r="R103" s="161"/>
      <c r="S103" s="161"/>
    </row>
    <row r="104" spans="1:19" outlineLevel="2">
      <c r="A104" s="156" t="s">
        <v>214</v>
      </c>
      <c r="B104" s="160" t="s">
        <v>215</v>
      </c>
      <c r="C104" s="161" t="s">
        <v>71</v>
      </c>
      <c r="D104" s="162">
        <v>4</v>
      </c>
      <c r="E104" s="162"/>
      <c r="F104" s="162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</row>
    <row r="105" spans="1:19" outlineLevel="2">
      <c r="A105" s="156" t="s">
        <v>216</v>
      </c>
      <c r="B105" s="160" t="s">
        <v>217</v>
      </c>
      <c r="C105" s="161" t="s">
        <v>106</v>
      </c>
      <c r="D105" s="162">
        <v>24</v>
      </c>
      <c r="E105" s="162"/>
      <c r="F105" s="162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</row>
    <row r="106" spans="1:19" outlineLevel="2">
      <c r="A106" s="156" t="s">
        <v>218</v>
      </c>
      <c r="B106" s="160" t="s">
        <v>146</v>
      </c>
      <c r="C106" s="161" t="s">
        <v>106</v>
      </c>
      <c r="D106" s="162">
        <v>12</v>
      </c>
      <c r="E106" s="162"/>
      <c r="F106" s="162"/>
      <c r="G106" s="161"/>
      <c r="H106" s="161"/>
      <c r="I106" s="161"/>
      <c r="J106" s="161"/>
      <c r="K106" s="161"/>
      <c r="L106" s="161"/>
      <c r="M106" s="161"/>
      <c r="N106" s="161"/>
      <c r="O106" s="161"/>
      <c r="P106" s="161"/>
      <c r="Q106" s="161"/>
      <c r="R106" s="161"/>
      <c r="S106" s="161"/>
    </row>
    <row r="107" spans="1:19" outlineLevel="2">
      <c r="A107" s="156" t="s">
        <v>219</v>
      </c>
      <c r="B107" s="160" t="s">
        <v>220</v>
      </c>
      <c r="C107" s="161" t="s">
        <v>52</v>
      </c>
      <c r="D107" s="162">
        <v>36</v>
      </c>
      <c r="E107" s="162"/>
      <c r="F107" s="162"/>
      <c r="G107" s="161"/>
      <c r="H107" s="161"/>
      <c r="I107" s="161"/>
      <c r="J107" s="161"/>
      <c r="K107" s="161"/>
      <c r="L107" s="161"/>
      <c r="M107" s="161"/>
      <c r="N107" s="161"/>
      <c r="O107" s="161"/>
      <c r="P107" s="161"/>
      <c r="Q107" s="161"/>
      <c r="R107" s="161"/>
      <c r="S107" s="161"/>
    </row>
    <row r="108" spans="1:19" s="171" customFormat="1" ht="18.600000000000001" outlineLevel="1">
      <c r="A108" s="168" t="s">
        <v>221</v>
      </c>
      <c r="B108" s="169" t="s">
        <v>222</v>
      </c>
      <c r="C108" s="168" t="s">
        <v>40</v>
      </c>
      <c r="D108" s="170"/>
      <c r="E108" s="170"/>
      <c r="F108" s="170"/>
      <c r="G108" s="168"/>
      <c r="H108" s="168"/>
      <c r="I108" s="168"/>
      <c r="J108" s="168"/>
      <c r="K108" s="168"/>
      <c r="L108" s="168"/>
      <c r="M108" s="168"/>
      <c r="N108" s="168"/>
      <c r="O108" s="168"/>
      <c r="P108" s="168"/>
      <c r="Q108" s="168"/>
      <c r="R108" s="168"/>
      <c r="S108" s="168"/>
    </row>
    <row r="109" spans="1:19" outlineLevel="2">
      <c r="A109" s="156" t="s">
        <v>223</v>
      </c>
      <c r="B109" s="160" t="s">
        <v>224</v>
      </c>
      <c r="C109" s="161" t="s">
        <v>52</v>
      </c>
      <c r="D109" s="162">
        <v>15.36</v>
      </c>
      <c r="E109" s="162"/>
      <c r="F109" s="162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</row>
    <row r="110" spans="1:19" ht="30.95" outlineLevel="2">
      <c r="A110" s="156" t="s">
        <v>225</v>
      </c>
      <c r="B110" s="160" t="s">
        <v>226</v>
      </c>
      <c r="C110" s="161" t="s">
        <v>76</v>
      </c>
      <c r="D110" s="162">
        <v>3.07</v>
      </c>
      <c r="E110" s="162"/>
      <c r="F110" s="162"/>
      <c r="G110" s="161"/>
      <c r="H110" s="161"/>
      <c r="I110" s="161"/>
      <c r="J110" s="161"/>
      <c r="K110" s="161"/>
      <c r="L110" s="161"/>
      <c r="M110" s="161"/>
      <c r="N110" s="161"/>
      <c r="O110" s="161"/>
      <c r="P110" s="161"/>
      <c r="Q110" s="161"/>
      <c r="R110" s="161"/>
      <c r="S110" s="161"/>
    </row>
    <row r="111" spans="1:19" ht="30.95" outlineLevel="2">
      <c r="A111" s="156" t="s">
        <v>227</v>
      </c>
      <c r="B111" s="160" t="s">
        <v>228</v>
      </c>
      <c r="C111" s="161" t="s">
        <v>52</v>
      </c>
      <c r="D111" s="162">
        <v>15.36</v>
      </c>
      <c r="E111" s="162"/>
      <c r="F111" s="162"/>
      <c r="G111" s="161"/>
      <c r="H111" s="161"/>
      <c r="I111" s="161"/>
      <c r="J111" s="161"/>
      <c r="K111" s="161"/>
      <c r="L111" s="161"/>
      <c r="M111" s="161"/>
      <c r="N111" s="161"/>
      <c r="O111" s="161"/>
      <c r="P111" s="161"/>
      <c r="Q111" s="161"/>
      <c r="R111" s="161"/>
      <c r="S111" s="161"/>
    </row>
    <row r="112" spans="1:19" ht="30.95" outlineLevel="2">
      <c r="A112" s="156" t="s">
        <v>229</v>
      </c>
      <c r="B112" s="160" t="s">
        <v>230</v>
      </c>
      <c r="C112" s="161" t="s">
        <v>71</v>
      </c>
      <c r="D112" s="162">
        <v>4</v>
      </c>
      <c r="E112" s="162"/>
      <c r="F112" s="162"/>
      <c r="G112" s="161"/>
      <c r="H112" s="161"/>
      <c r="I112" s="161"/>
      <c r="J112" s="161"/>
      <c r="K112" s="161"/>
      <c r="L112" s="161"/>
      <c r="M112" s="161"/>
      <c r="N112" s="161"/>
      <c r="O112" s="161"/>
      <c r="P112" s="161"/>
      <c r="Q112" s="161"/>
      <c r="R112" s="161"/>
      <c r="S112" s="161"/>
    </row>
    <row r="113" spans="1:19" ht="46.5" outlineLevel="2">
      <c r="A113" s="156" t="s">
        <v>231</v>
      </c>
      <c r="B113" s="160" t="s">
        <v>232</v>
      </c>
      <c r="C113" s="161" t="s">
        <v>106</v>
      </c>
      <c r="D113" s="162">
        <v>30.4</v>
      </c>
      <c r="E113" s="162"/>
      <c r="F113" s="162"/>
      <c r="G113" s="161"/>
      <c r="H113" s="161"/>
      <c r="I113" s="161"/>
      <c r="J113" s="161"/>
      <c r="K113" s="161"/>
      <c r="L113" s="161"/>
      <c r="M113" s="161"/>
      <c r="N113" s="161"/>
      <c r="O113" s="161"/>
      <c r="P113" s="161"/>
      <c r="Q113" s="161"/>
      <c r="R113" s="161"/>
      <c r="S113" s="161"/>
    </row>
    <row r="114" spans="1:19" ht="30.95" outlineLevel="2">
      <c r="A114" s="156" t="s">
        <v>233</v>
      </c>
      <c r="B114" s="160" t="s">
        <v>234</v>
      </c>
      <c r="C114" s="161" t="s">
        <v>71</v>
      </c>
      <c r="D114" s="162">
        <v>1</v>
      </c>
      <c r="E114" s="162"/>
      <c r="F114" s="162"/>
      <c r="G114" s="161"/>
      <c r="H114" s="161"/>
      <c r="I114" s="161"/>
      <c r="J114" s="161"/>
      <c r="K114" s="161"/>
      <c r="L114" s="161"/>
      <c r="M114" s="161"/>
      <c r="N114" s="161"/>
      <c r="O114" s="161"/>
      <c r="P114" s="161"/>
      <c r="Q114" s="161"/>
      <c r="R114" s="161"/>
      <c r="S114" s="161"/>
    </row>
    <row r="115" spans="1:19" ht="30.95" outlineLevel="2">
      <c r="A115" s="156" t="s">
        <v>235</v>
      </c>
      <c r="B115" s="160" t="s">
        <v>236</v>
      </c>
      <c r="C115" s="161" t="s">
        <v>117</v>
      </c>
      <c r="D115" s="162">
        <v>1</v>
      </c>
      <c r="E115" s="162"/>
      <c r="F115" s="162"/>
      <c r="G115" s="161"/>
      <c r="H115" s="161"/>
      <c r="I115" s="161"/>
      <c r="J115" s="161"/>
      <c r="K115" s="161"/>
      <c r="L115" s="161"/>
      <c r="M115" s="161"/>
      <c r="N115" s="161"/>
      <c r="O115" s="161"/>
      <c r="P115" s="161"/>
      <c r="Q115" s="161"/>
      <c r="R115" s="161"/>
      <c r="S115" s="161"/>
    </row>
    <row r="116" spans="1:19" outlineLevel="2">
      <c r="A116" s="156" t="s">
        <v>237</v>
      </c>
      <c r="B116" s="160" t="s">
        <v>215</v>
      </c>
      <c r="C116" s="161" t="s">
        <v>71</v>
      </c>
      <c r="D116" s="162">
        <v>4</v>
      </c>
      <c r="E116" s="162"/>
      <c r="F116" s="162"/>
      <c r="G116" s="161"/>
      <c r="H116" s="161"/>
      <c r="I116" s="161"/>
      <c r="J116" s="161"/>
      <c r="K116" s="161"/>
      <c r="L116" s="161"/>
      <c r="M116" s="161"/>
      <c r="N116" s="161"/>
      <c r="O116" s="161"/>
      <c r="P116" s="161"/>
      <c r="Q116" s="161"/>
      <c r="R116" s="161"/>
      <c r="S116" s="161"/>
    </row>
    <row r="117" spans="1:19" ht="46.5" outlineLevel="2">
      <c r="A117" s="156" t="s">
        <v>238</v>
      </c>
      <c r="B117" s="160" t="s">
        <v>239</v>
      </c>
      <c r="C117" s="161" t="s">
        <v>106</v>
      </c>
      <c r="D117" s="162">
        <v>40</v>
      </c>
      <c r="E117" s="162"/>
      <c r="F117" s="162"/>
      <c r="G117" s="161"/>
      <c r="H117" s="161"/>
      <c r="I117" s="161"/>
      <c r="J117" s="161"/>
      <c r="K117" s="161"/>
      <c r="L117" s="161"/>
      <c r="M117" s="161"/>
      <c r="N117" s="161"/>
      <c r="O117" s="161"/>
      <c r="P117" s="161"/>
      <c r="Q117" s="161"/>
      <c r="R117" s="161"/>
      <c r="S117" s="161"/>
    </row>
    <row r="118" spans="1:19" ht="30.95" outlineLevel="2">
      <c r="A118" s="156" t="s">
        <v>240</v>
      </c>
      <c r="B118" s="160" t="s">
        <v>241</v>
      </c>
      <c r="C118" s="161" t="s">
        <v>71</v>
      </c>
      <c r="D118" s="162">
        <v>4</v>
      </c>
      <c r="E118" s="162"/>
      <c r="F118" s="162"/>
      <c r="G118" s="161"/>
      <c r="H118" s="161"/>
      <c r="I118" s="161"/>
      <c r="J118" s="161"/>
      <c r="K118" s="161"/>
      <c r="L118" s="161"/>
      <c r="M118" s="161"/>
      <c r="N118" s="161"/>
      <c r="O118" s="161"/>
      <c r="P118" s="161"/>
      <c r="Q118" s="161"/>
      <c r="R118" s="161"/>
      <c r="S118" s="161"/>
    </row>
    <row r="119" spans="1:19" outlineLevel="2">
      <c r="A119" s="156" t="s">
        <v>242</v>
      </c>
      <c r="B119" s="160" t="s">
        <v>105</v>
      </c>
      <c r="C119" s="161" t="s">
        <v>106</v>
      </c>
      <c r="D119" s="162">
        <v>25</v>
      </c>
      <c r="E119" s="162"/>
      <c r="F119" s="162"/>
      <c r="G119" s="161"/>
      <c r="H119" s="161"/>
      <c r="I119" s="161"/>
      <c r="J119" s="161"/>
      <c r="K119" s="161"/>
      <c r="L119" s="161"/>
      <c r="M119" s="161"/>
      <c r="N119" s="161"/>
      <c r="O119" s="161"/>
      <c r="P119" s="161"/>
      <c r="Q119" s="161"/>
      <c r="R119" s="161"/>
      <c r="S119" s="161"/>
    </row>
    <row r="120" spans="1:19" outlineLevel="2">
      <c r="A120" s="156" t="s">
        <v>243</v>
      </c>
      <c r="B120" s="160" t="s">
        <v>220</v>
      </c>
      <c r="C120" s="161" t="s">
        <v>52</v>
      </c>
      <c r="D120" s="162">
        <v>20</v>
      </c>
      <c r="E120" s="162"/>
      <c r="F120" s="162"/>
      <c r="G120" s="161"/>
      <c r="H120" s="161"/>
      <c r="I120" s="161"/>
      <c r="J120" s="161"/>
      <c r="K120" s="161"/>
      <c r="L120" s="161"/>
      <c r="M120" s="161"/>
      <c r="N120" s="161"/>
      <c r="O120" s="161"/>
      <c r="P120" s="161"/>
      <c r="Q120" s="161"/>
      <c r="R120" s="161"/>
      <c r="S120" s="161"/>
    </row>
    <row r="121" spans="1:19" s="171" customFormat="1" ht="18.600000000000001" outlineLevel="1">
      <c r="A121" s="168" t="s">
        <v>244</v>
      </c>
      <c r="B121" s="169" t="s">
        <v>245</v>
      </c>
      <c r="C121" s="168" t="s">
        <v>40</v>
      </c>
      <c r="D121" s="170"/>
      <c r="E121" s="170"/>
      <c r="F121" s="170"/>
      <c r="G121" s="168"/>
      <c r="H121" s="168"/>
      <c r="I121" s="168"/>
      <c r="J121" s="168"/>
      <c r="K121" s="168"/>
      <c r="L121" s="168"/>
      <c r="M121" s="168"/>
      <c r="N121" s="168"/>
      <c r="O121" s="168"/>
      <c r="P121" s="168"/>
      <c r="Q121" s="168"/>
      <c r="R121" s="168"/>
      <c r="S121" s="168"/>
    </row>
    <row r="122" spans="1:19" outlineLevel="2">
      <c r="A122" s="156" t="s">
        <v>246</v>
      </c>
      <c r="B122" s="160" t="s">
        <v>247</v>
      </c>
      <c r="C122" s="161" t="s">
        <v>52</v>
      </c>
      <c r="D122" s="162">
        <v>21.25</v>
      </c>
      <c r="E122" s="162"/>
      <c r="F122" s="162"/>
      <c r="G122" s="161"/>
      <c r="H122" s="161"/>
      <c r="I122" s="161"/>
      <c r="J122" s="161"/>
      <c r="K122" s="161"/>
      <c r="L122" s="161"/>
      <c r="M122" s="161"/>
      <c r="N122" s="161"/>
      <c r="O122" s="161"/>
      <c r="P122" s="161"/>
      <c r="Q122" s="161"/>
      <c r="R122" s="161"/>
      <c r="S122" s="161"/>
    </row>
    <row r="123" spans="1:19" ht="30.95" outlineLevel="2">
      <c r="A123" s="156" t="s">
        <v>248</v>
      </c>
      <c r="B123" s="160" t="s">
        <v>249</v>
      </c>
      <c r="C123" s="161" t="s">
        <v>76</v>
      </c>
      <c r="D123" s="162">
        <v>9.44</v>
      </c>
      <c r="E123" s="162"/>
      <c r="F123" s="162"/>
      <c r="G123" s="161"/>
      <c r="H123" s="161"/>
      <c r="I123" s="161"/>
      <c r="J123" s="161"/>
      <c r="K123" s="161"/>
      <c r="L123" s="161"/>
      <c r="M123" s="161"/>
      <c r="N123" s="161"/>
      <c r="O123" s="161"/>
      <c r="P123" s="161"/>
      <c r="Q123" s="161"/>
      <c r="R123" s="161"/>
      <c r="S123" s="161"/>
    </row>
    <row r="124" spans="1:19" ht="30.95" outlineLevel="2">
      <c r="A124" s="156" t="s">
        <v>250</v>
      </c>
      <c r="B124" s="160" t="s">
        <v>251</v>
      </c>
      <c r="C124" s="161" t="s">
        <v>52</v>
      </c>
      <c r="D124" s="162">
        <v>21.25</v>
      </c>
      <c r="E124" s="162"/>
      <c r="F124" s="162"/>
      <c r="G124" s="161"/>
      <c r="H124" s="161"/>
      <c r="I124" s="161"/>
      <c r="J124" s="161"/>
      <c r="K124" s="161"/>
      <c r="L124" s="161"/>
      <c r="M124" s="161"/>
      <c r="N124" s="161"/>
      <c r="O124" s="161"/>
      <c r="P124" s="161"/>
      <c r="Q124" s="161"/>
      <c r="R124" s="161"/>
      <c r="S124" s="161"/>
    </row>
    <row r="125" spans="1:19" ht="30.95" outlineLevel="2">
      <c r="A125" s="156" t="s">
        <v>252</v>
      </c>
      <c r="B125" s="160" t="s">
        <v>253</v>
      </c>
      <c r="C125" s="161" t="s">
        <v>71</v>
      </c>
      <c r="D125" s="162">
        <v>4</v>
      </c>
      <c r="E125" s="162"/>
      <c r="F125" s="162"/>
      <c r="G125" s="161"/>
      <c r="H125" s="161"/>
      <c r="I125" s="161"/>
      <c r="J125" s="161"/>
      <c r="K125" s="161"/>
      <c r="L125" s="161"/>
      <c r="M125" s="161"/>
      <c r="N125" s="161"/>
      <c r="O125" s="161"/>
      <c r="P125" s="161"/>
      <c r="Q125" s="161"/>
      <c r="R125" s="161"/>
      <c r="S125" s="161"/>
    </row>
    <row r="126" spans="1:19" ht="46.5" outlineLevel="2">
      <c r="A126" s="156" t="s">
        <v>254</v>
      </c>
      <c r="B126" s="160" t="s">
        <v>255</v>
      </c>
      <c r="C126" s="161" t="s">
        <v>106</v>
      </c>
      <c r="D126" s="162">
        <v>26</v>
      </c>
      <c r="E126" s="162"/>
      <c r="F126" s="162"/>
      <c r="G126" s="161"/>
      <c r="H126" s="161"/>
      <c r="I126" s="161"/>
      <c r="J126" s="161"/>
      <c r="K126" s="161"/>
      <c r="L126" s="161"/>
      <c r="M126" s="161"/>
      <c r="N126" s="161"/>
      <c r="O126" s="161"/>
      <c r="P126" s="161"/>
      <c r="Q126" s="161"/>
      <c r="R126" s="161"/>
      <c r="S126" s="161"/>
    </row>
    <row r="127" spans="1:19" ht="30.95" outlineLevel="2">
      <c r="A127" s="156" t="s">
        <v>256</v>
      </c>
      <c r="B127" s="160" t="s">
        <v>234</v>
      </c>
      <c r="C127" s="161" t="s">
        <v>71</v>
      </c>
      <c r="D127" s="162">
        <v>1</v>
      </c>
      <c r="E127" s="162"/>
      <c r="F127" s="162"/>
      <c r="G127" s="161"/>
      <c r="H127" s="161"/>
      <c r="I127" s="161"/>
      <c r="J127" s="161"/>
      <c r="K127" s="161"/>
      <c r="L127" s="161"/>
      <c r="M127" s="161"/>
      <c r="N127" s="161"/>
      <c r="O127" s="161"/>
      <c r="P127" s="161"/>
      <c r="Q127" s="161"/>
      <c r="R127" s="161"/>
      <c r="S127" s="161"/>
    </row>
    <row r="128" spans="1:19" ht="30.95" outlineLevel="2">
      <c r="A128" s="156" t="s">
        <v>257</v>
      </c>
      <c r="B128" s="160" t="s">
        <v>258</v>
      </c>
      <c r="C128" s="161" t="s">
        <v>117</v>
      </c>
      <c r="D128" s="162">
        <v>1</v>
      </c>
      <c r="E128" s="162"/>
      <c r="F128" s="162"/>
      <c r="G128" s="161"/>
      <c r="H128" s="161"/>
      <c r="I128" s="161"/>
      <c r="J128" s="161"/>
      <c r="K128" s="161"/>
      <c r="L128" s="161"/>
      <c r="M128" s="161"/>
      <c r="N128" s="161"/>
      <c r="O128" s="161"/>
      <c r="P128" s="161"/>
      <c r="Q128" s="161"/>
      <c r="R128" s="161"/>
      <c r="S128" s="161"/>
    </row>
    <row r="129" spans="1:19" outlineLevel="2">
      <c r="A129" s="156" t="s">
        <v>259</v>
      </c>
      <c r="B129" s="160" t="s">
        <v>260</v>
      </c>
      <c r="C129" s="161" t="s">
        <v>71</v>
      </c>
      <c r="D129" s="162">
        <v>2</v>
      </c>
      <c r="E129" s="162"/>
      <c r="F129" s="162"/>
      <c r="G129" s="161"/>
      <c r="H129" s="161"/>
      <c r="I129" s="161"/>
      <c r="J129" s="161"/>
      <c r="K129" s="161"/>
      <c r="L129" s="161"/>
      <c r="M129" s="161"/>
      <c r="N129" s="161"/>
      <c r="O129" s="161"/>
      <c r="P129" s="161"/>
      <c r="Q129" s="161"/>
      <c r="R129" s="161"/>
      <c r="S129" s="161"/>
    </row>
    <row r="130" spans="1:19" ht="46.5" outlineLevel="2">
      <c r="A130" s="156" t="s">
        <v>261</v>
      </c>
      <c r="B130" s="160" t="s">
        <v>262</v>
      </c>
      <c r="C130" s="161" t="s">
        <v>106</v>
      </c>
      <c r="D130" s="162">
        <v>20</v>
      </c>
      <c r="E130" s="162"/>
      <c r="F130" s="162"/>
      <c r="G130" s="161"/>
      <c r="H130" s="161"/>
      <c r="I130" s="161"/>
      <c r="J130" s="161"/>
      <c r="K130" s="161"/>
      <c r="L130" s="161"/>
      <c r="M130" s="161"/>
      <c r="N130" s="161"/>
      <c r="O130" s="161"/>
      <c r="P130" s="161"/>
      <c r="Q130" s="161"/>
      <c r="R130" s="161"/>
      <c r="S130" s="161"/>
    </row>
    <row r="131" spans="1:19" ht="30.95" outlineLevel="2">
      <c r="A131" s="156" t="s">
        <v>263</v>
      </c>
      <c r="B131" s="160" t="s">
        <v>264</v>
      </c>
      <c r="C131" s="161" t="s">
        <v>71</v>
      </c>
      <c r="D131" s="162">
        <v>7</v>
      </c>
      <c r="E131" s="162"/>
      <c r="F131" s="162"/>
      <c r="G131" s="161"/>
      <c r="H131" s="161"/>
      <c r="I131" s="161"/>
      <c r="J131" s="161"/>
      <c r="K131" s="161"/>
      <c r="L131" s="161"/>
      <c r="M131" s="161"/>
      <c r="N131" s="161"/>
      <c r="O131" s="161"/>
      <c r="P131" s="161"/>
      <c r="Q131" s="161"/>
      <c r="R131" s="161"/>
      <c r="S131" s="161"/>
    </row>
    <row r="132" spans="1:19" ht="30.95" outlineLevel="2">
      <c r="A132" s="156" t="s">
        <v>265</v>
      </c>
      <c r="B132" s="160" t="s">
        <v>266</v>
      </c>
      <c r="C132" s="161" t="s">
        <v>71</v>
      </c>
      <c r="D132" s="162">
        <v>1</v>
      </c>
      <c r="E132" s="162"/>
      <c r="F132" s="162"/>
      <c r="G132" s="161"/>
      <c r="H132" s="161"/>
      <c r="I132" s="161"/>
      <c r="J132" s="161"/>
      <c r="K132" s="161"/>
      <c r="L132" s="161"/>
      <c r="M132" s="161"/>
      <c r="N132" s="161"/>
      <c r="O132" s="161"/>
      <c r="P132" s="161"/>
      <c r="Q132" s="161"/>
      <c r="R132" s="161"/>
      <c r="S132" s="161"/>
    </row>
    <row r="133" spans="1:19" ht="30.95" outlineLevel="2">
      <c r="A133" s="156" t="s">
        <v>267</v>
      </c>
      <c r="B133" s="160" t="s">
        <v>268</v>
      </c>
      <c r="C133" s="161" t="s">
        <v>71</v>
      </c>
      <c r="D133" s="162">
        <v>1</v>
      </c>
      <c r="E133" s="162"/>
      <c r="F133" s="162"/>
      <c r="G133" s="161"/>
      <c r="H133" s="161"/>
      <c r="I133" s="161"/>
      <c r="J133" s="161"/>
      <c r="K133" s="161"/>
      <c r="L133" s="161"/>
      <c r="M133" s="161"/>
      <c r="N133" s="161"/>
      <c r="O133" s="161"/>
      <c r="P133" s="161"/>
      <c r="Q133" s="161"/>
      <c r="R133" s="161"/>
      <c r="S133" s="161"/>
    </row>
    <row r="134" spans="1:19" ht="30.95" outlineLevel="2">
      <c r="A134" s="156" t="s">
        <v>269</v>
      </c>
      <c r="B134" s="160" t="s">
        <v>270</v>
      </c>
      <c r="C134" s="161" t="s">
        <v>71</v>
      </c>
      <c r="D134" s="162">
        <v>1</v>
      </c>
      <c r="E134" s="162"/>
      <c r="F134" s="162"/>
      <c r="G134" s="161"/>
      <c r="H134" s="161"/>
      <c r="I134" s="161"/>
      <c r="J134" s="161"/>
      <c r="K134" s="161"/>
      <c r="L134" s="161"/>
      <c r="M134" s="161"/>
      <c r="N134" s="161"/>
      <c r="O134" s="161"/>
      <c r="P134" s="161"/>
      <c r="Q134" s="161"/>
      <c r="R134" s="161"/>
      <c r="S134" s="161"/>
    </row>
    <row r="135" spans="1:19" outlineLevel="2">
      <c r="A135" s="156" t="s">
        <v>271</v>
      </c>
      <c r="B135" s="160" t="s">
        <v>105</v>
      </c>
      <c r="C135" s="161" t="s">
        <v>106</v>
      </c>
      <c r="D135" s="162">
        <v>30</v>
      </c>
      <c r="E135" s="162"/>
      <c r="F135" s="162"/>
      <c r="G135" s="161"/>
      <c r="H135" s="161"/>
      <c r="I135" s="161"/>
      <c r="J135" s="161"/>
      <c r="K135" s="161"/>
      <c r="L135" s="161"/>
      <c r="M135" s="161"/>
      <c r="N135" s="161"/>
      <c r="O135" s="161"/>
      <c r="P135" s="161"/>
      <c r="Q135" s="161"/>
      <c r="R135" s="161"/>
      <c r="S135" s="161"/>
    </row>
    <row r="136" spans="1:19" outlineLevel="2">
      <c r="A136" s="156" t="s">
        <v>272</v>
      </c>
      <c r="B136" s="160" t="s">
        <v>220</v>
      </c>
      <c r="C136" s="161" t="s">
        <v>106</v>
      </c>
      <c r="D136" s="162">
        <v>21</v>
      </c>
      <c r="E136" s="162"/>
      <c r="F136" s="162"/>
      <c r="G136" s="161"/>
      <c r="H136" s="161"/>
      <c r="I136" s="161"/>
      <c r="J136" s="161"/>
      <c r="K136" s="161"/>
      <c r="L136" s="161"/>
      <c r="M136" s="161"/>
      <c r="N136" s="161"/>
      <c r="O136" s="161"/>
      <c r="P136" s="161"/>
      <c r="Q136" s="161"/>
      <c r="R136" s="161"/>
      <c r="S136" s="161"/>
    </row>
    <row r="137" spans="1:19" outlineLevel="2">
      <c r="A137" s="156" t="s">
        <v>273</v>
      </c>
      <c r="B137" s="160" t="s">
        <v>274</v>
      </c>
      <c r="C137" s="161" t="s">
        <v>117</v>
      </c>
      <c r="D137" s="162">
        <v>1</v>
      </c>
      <c r="E137" s="162"/>
      <c r="F137" s="162"/>
      <c r="G137" s="161"/>
      <c r="H137" s="161"/>
      <c r="I137" s="161"/>
      <c r="J137" s="161"/>
      <c r="K137" s="161"/>
      <c r="L137" s="161"/>
      <c r="M137" s="161"/>
      <c r="N137" s="161"/>
      <c r="O137" s="161"/>
      <c r="P137" s="161"/>
      <c r="Q137" s="161"/>
      <c r="R137" s="161"/>
      <c r="S137" s="161"/>
    </row>
    <row r="138" spans="1:19" s="171" customFormat="1" ht="18.600000000000001" outlineLevel="1">
      <c r="A138" s="168" t="s">
        <v>275</v>
      </c>
      <c r="B138" s="169" t="s">
        <v>276</v>
      </c>
      <c r="C138" s="168" t="s">
        <v>40</v>
      </c>
      <c r="D138" s="170"/>
      <c r="E138" s="170"/>
      <c r="F138" s="170"/>
      <c r="G138" s="168"/>
      <c r="H138" s="168"/>
      <c r="I138" s="168"/>
      <c r="J138" s="168"/>
      <c r="K138" s="168"/>
      <c r="L138" s="168"/>
      <c r="M138" s="168"/>
      <c r="N138" s="168"/>
      <c r="O138" s="168"/>
      <c r="P138" s="168"/>
      <c r="Q138" s="168"/>
      <c r="R138" s="168"/>
      <c r="S138" s="168"/>
    </row>
    <row r="139" spans="1:19" ht="30.95" outlineLevel="2">
      <c r="A139" s="156" t="s">
        <v>277</v>
      </c>
      <c r="B139" s="160" t="s">
        <v>114</v>
      </c>
      <c r="C139" s="161" t="s">
        <v>52</v>
      </c>
      <c r="D139" s="162">
        <v>16</v>
      </c>
      <c r="E139" s="162"/>
      <c r="F139" s="162"/>
      <c r="G139" s="161"/>
      <c r="H139" s="161"/>
      <c r="I139" s="161"/>
      <c r="J139" s="161"/>
      <c r="K139" s="161"/>
      <c r="L139" s="161"/>
      <c r="M139" s="161"/>
      <c r="N139" s="161"/>
      <c r="O139" s="161"/>
      <c r="P139" s="161"/>
      <c r="Q139" s="161"/>
      <c r="R139" s="161"/>
      <c r="S139" s="161"/>
    </row>
    <row r="140" spans="1:19" ht="30.95" outlineLevel="2">
      <c r="A140" s="156" t="s">
        <v>278</v>
      </c>
      <c r="B140" s="160" t="s">
        <v>279</v>
      </c>
      <c r="C140" s="161" t="s">
        <v>76</v>
      </c>
      <c r="D140" s="162">
        <v>2</v>
      </c>
      <c r="E140" s="162"/>
      <c r="F140" s="162"/>
      <c r="G140" s="161"/>
      <c r="H140" s="161"/>
      <c r="I140" s="161"/>
      <c r="J140" s="161"/>
      <c r="K140" s="161"/>
      <c r="L140" s="161"/>
      <c r="M140" s="161"/>
      <c r="N140" s="161"/>
      <c r="O140" s="161"/>
      <c r="P140" s="161"/>
      <c r="Q140" s="161"/>
      <c r="R140" s="161"/>
      <c r="S140" s="161"/>
    </row>
    <row r="141" spans="1:19" ht="30.95" outlineLevel="2">
      <c r="A141" s="156" t="s">
        <v>280</v>
      </c>
      <c r="B141" s="160" t="s">
        <v>281</v>
      </c>
      <c r="C141" s="161" t="s">
        <v>76</v>
      </c>
      <c r="D141" s="162">
        <v>2</v>
      </c>
      <c r="E141" s="162"/>
      <c r="F141" s="162"/>
      <c r="G141" s="161"/>
      <c r="H141" s="161"/>
      <c r="I141" s="161"/>
      <c r="J141" s="161"/>
      <c r="K141" s="161"/>
      <c r="L141" s="161"/>
      <c r="M141" s="161"/>
      <c r="N141" s="161"/>
      <c r="O141" s="161"/>
      <c r="P141" s="161"/>
      <c r="Q141" s="161"/>
      <c r="R141" s="161"/>
      <c r="S141" s="161"/>
    </row>
    <row r="142" spans="1:19" outlineLevel="2">
      <c r="A142" s="156" t="s">
        <v>282</v>
      </c>
      <c r="B142" s="160" t="s">
        <v>283</v>
      </c>
      <c r="C142" s="161" t="s">
        <v>71</v>
      </c>
      <c r="D142" s="162">
        <v>4</v>
      </c>
      <c r="E142" s="162"/>
      <c r="F142" s="162"/>
      <c r="G142" s="161"/>
      <c r="H142" s="161"/>
      <c r="I142" s="161"/>
      <c r="J142" s="161"/>
      <c r="K142" s="161"/>
      <c r="L142" s="161"/>
      <c r="M142" s="161"/>
      <c r="N142" s="161"/>
      <c r="O142" s="161"/>
      <c r="P142" s="161"/>
      <c r="Q142" s="161"/>
      <c r="R142" s="161"/>
      <c r="S142" s="161"/>
    </row>
    <row r="143" spans="1:19" ht="46.5" outlineLevel="2">
      <c r="A143" s="156" t="s">
        <v>284</v>
      </c>
      <c r="B143" s="160" t="s">
        <v>285</v>
      </c>
      <c r="C143" s="161" t="s">
        <v>52</v>
      </c>
      <c r="D143" s="162">
        <v>36</v>
      </c>
      <c r="E143" s="162"/>
      <c r="F143" s="162"/>
      <c r="G143" s="161"/>
      <c r="H143" s="161"/>
      <c r="I143" s="161"/>
      <c r="J143" s="161"/>
      <c r="K143" s="161"/>
      <c r="L143" s="161"/>
      <c r="M143" s="161"/>
      <c r="N143" s="161"/>
      <c r="O143" s="161"/>
      <c r="P143" s="161"/>
      <c r="Q143" s="161"/>
      <c r="R143" s="161"/>
      <c r="S143" s="161"/>
    </row>
    <row r="144" spans="1:19" outlineLevel="2">
      <c r="A144" s="156" t="s">
        <v>286</v>
      </c>
      <c r="B144" s="160" t="s">
        <v>126</v>
      </c>
      <c r="C144" s="161" t="s">
        <v>52</v>
      </c>
      <c r="D144" s="162">
        <v>15</v>
      </c>
      <c r="E144" s="162"/>
      <c r="F144" s="162"/>
      <c r="G144" s="161"/>
      <c r="H144" s="161"/>
      <c r="I144" s="161"/>
      <c r="J144" s="161"/>
      <c r="K144" s="161"/>
      <c r="L144" s="161"/>
      <c r="M144" s="161"/>
      <c r="N144" s="161"/>
      <c r="O144" s="161"/>
      <c r="P144" s="161"/>
      <c r="Q144" s="161"/>
      <c r="R144" s="161"/>
      <c r="S144" s="161"/>
    </row>
    <row r="145" spans="1:19" ht="30.95" outlineLevel="2">
      <c r="A145" s="156" t="s">
        <v>287</v>
      </c>
      <c r="B145" s="160" t="s">
        <v>288</v>
      </c>
      <c r="C145" s="161" t="s">
        <v>52</v>
      </c>
      <c r="D145" s="162">
        <v>36</v>
      </c>
      <c r="E145" s="162"/>
      <c r="F145" s="162"/>
      <c r="G145" s="161"/>
      <c r="H145" s="161"/>
      <c r="I145" s="161"/>
      <c r="J145" s="161"/>
      <c r="K145" s="161"/>
      <c r="L145" s="161"/>
      <c r="M145" s="161"/>
      <c r="N145" s="161"/>
      <c r="O145" s="161"/>
      <c r="P145" s="161"/>
      <c r="Q145" s="161"/>
      <c r="R145" s="161"/>
      <c r="S145" s="161"/>
    </row>
    <row r="146" spans="1:19" ht="46.5" outlineLevel="2">
      <c r="A146" s="156" t="s">
        <v>289</v>
      </c>
      <c r="B146" s="160" t="s">
        <v>130</v>
      </c>
      <c r="C146" s="161" t="s">
        <v>79</v>
      </c>
      <c r="D146" s="162">
        <v>8</v>
      </c>
      <c r="E146" s="162"/>
      <c r="F146" s="162"/>
      <c r="G146" s="161"/>
      <c r="H146" s="161"/>
      <c r="I146" s="161"/>
      <c r="J146" s="161"/>
      <c r="K146" s="161"/>
      <c r="L146" s="161"/>
      <c r="M146" s="161"/>
      <c r="N146" s="161"/>
      <c r="O146" s="161"/>
      <c r="P146" s="161"/>
      <c r="Q146" s="161"/>
      <c r="R146" s="161"/>
      <c r="S146" s="161"/>
    </row>
    <row r="147" spans="1:19" ht="30.95" outlineLevel="2">
      <c r="A147" s="156" t="s">
        <v>290</v>
      </c>
      <c r="B147" s="160" t="s">
        <v>291</v>
      </c>
      <c r="C147" s="161" t="s">
        <v>106</v>
      </c>
      <c r="D147" s="162">
        <v>32</v>
      </c>
      <c r="E147" s="162"/>
      <c r="F147" s="162"/>
      <c r="G147" s="161"/>
      <c r="H147" s="161"/>
      <c r="I147" s="161"/>
      <c r="J147" s="161"/>
      <c r="K147" s="161"/>
      <c r="L147" s="161"/>
      <c r="M147" s="161"/>
      <c r="N147" s="161"/>
      <c r="O147" s="161"/>
      <c r="P147" s="161"/>
      <c r="Q147" s="161"/>
      <c r="R147" s="161"/>
      <c r="S147" s="161"/>
    </row>
    <row r="148" spans="1:19" ht="30.95" outlineLevel="2">
      <c r="A148" s="156" t="s">
        <v>292</v>
      </c>
      <c r="B148" s="160" t="s">
        <v>293</v>
      </c>
      <c r="C148" s="161" t="s">
        <v>151</v>
      </c>
      <c r="D148" s="162">
        <v>3</v>
      </c>
      <c r="E148" s="162"/>
      <c r="F148" s="162"/>
      <c r="G148" s="161"/>
      <c r="H148" s="161"/>
      <c r="I148" s="161"/>
      <c r="J148" s="161"/>
      <c r="K148" s="161"/>
      <c r="L148" s="161"/>
      <c r="M148" s="161"/>
      <c r="N148" s="161"/>
      <c r="O148" s="161"/>
      <c r="P148" s="161"/>
      <c r="Q148" s="161"/>
      <c r="R148" s="161"/>
      <c r="S148" s="161"/>
    </row>
    <row r="149" spans="1:19" ht="30.95" outlineLevel="2">
      <c r="A149" s="156" t="s">
        <v>294</v>
      </c>
      <c r="B149" s="160" t="s">
        <v>295</v>
      </c>
      <c r="C149" s="161" t="s">
        <v>79</v>
      </c>
      <c r="D149" s="162">
        <v>4</v>
      </c>
      <c r="E149" s="162"/>
      <c r="F149" s="162"/>
      <c r="G149" s="161"/>
      <c r="H149" s="161"/>
      <c r="I149" s="161"/>
      <c r="J149" s="161"/>
      <c r="K149" s="161"/>
      <c r="L149" s="161"/>
      <c r="M149" s="161"/>
      <c r="N149" s="161"/>
      <c r="O149" s="161"/>
      <c r="P149" s="161"/>
      <c r="Q149" s="161"/>
      <c r="R149" s="161"/>
      <c r="S149" s="161"/>
    </row>
    <row r="150" spans="1:19" outlineLevel="2">
      <c r="A150" s="156" t="s">
        <v>296</v>
      </c>
      <c r="B150" s="160" t="s">
        <v>297</v>
      </c>
      <c r="C150" s="161" t="s">
        <v>79</v>
      </c>
      <c r="D150" s="162">
        <v>2</v>
      </c>
      <c r="E150" s="162"/>
      <c r="F150" s="162"/>
      <c r="G150" s="161"/>
      <c r="H150" s="161"/>
      <c r="I150" s="161"/>
      <c r="J150" s="161"/>
      <c r="K150" s="161"/>
      <c r="L150" s="161"/>
      <c r="M150" s="161"/>
      <c r="N150" s="161"/>
      <c r="O150" s="161"/>
      <c r="P150" s="161"/>
      <c r="Q150" s="161"/>
      <c r="R150" s="161"/>
      <c r="S150" s="161"/>
    </row>
    <row r="151" spans="1:19" outlineLevel="2">
      <c r="A151" s="156" t="s">
        <v>298</v>
      </c>
      <c r="B151" s="160" t="s">
        <v>140</v>
      </c>
      <c r="C151" s="161" t="s">
        <v>52</v>
      </c>
      <c r="D151" s="162">
        <v>50</v>
      </c>
      <c r="E151" s="162"/>
      <c r="F151" s="162"/>
      <c r="G151" s="161"/>
      <c r="H151" s="161"/>
      <c r="I151" s="161"/>
      <c r="J151" s="161"/>
      <c r="K151" s="161"/>
      <c r="L151" s="161"/>
      <c r="M151" s="161"/>
      <c r="N151" s="161"/>
      <c r="O151" s="161"/>
      <c r="P151" s="161"/>
      <c r="Q151" s="161"/>
      <c r="R151" s="161"/>
      <c r="S151" s="161"/>
    </row>
    <row r="152" spans="1:19" ht="30.95" outlineLevel="2">
      <c r="A152" s="156" t="s">
        <v>299</v>
      </c>
      <c r="B152" s="160" t="s">
        <v>300</v>
      </c>
      <c r="C152" s="161" t="s">
        <v>79</v>
      </c>
      <c r="D152" s="162">
        <v>4</v>
      </c>
      <c r="E152" s="162"/>
      <c r="F152" s="162"/>
      <c r="G152" s="161"/>
      <c r="H152" s="161"/>
      <c r="I152" s="161"/>
      <c r="J152" s="161"/>
      <c r="K152" s="161"/>
      <c r="L152" s="161"/>
      <c r="M152" s="161"/>
      <c r="N152" s="161"/>
      <c r="O152" s="161"/>
      <c r="P152" s="161"/>
      <c r="Q152" s="161"/>
      <c r="R152" s="161"/>
      <c r="S152" s="161"/>
    </row>
    <row r="153" spans="1:19" outlineLevel="2">
      <c r="A153" s="156" t="s">
        <v>301</v>
      </c>
      <c r="B153" s="160" t="s">
        <v>146</v>
      </c>
      <c r="C153" s="161" t="s">
        <v>106</v>
      </c>
      <c r="D153" s="162">
        <v>20</v>
      </c>
      <c r="E153" s="162"/>
      <c r="F153" s="162"/>
      <c r="G153" s="161"/>
      <c r="H153" s="161"/>
      <c r="I153" s="161"/>
      <c r="J153" s="161"/>
      <c r="K153" s="161"/>
      <c r="L153" s="161"/>
      <c r="M153" s="161"/>
      <c r="N153" s="161"/>
      <c r="O153" s="161"/>
      <c r="P153" s="161"/>
      <c r="Q153" s="161"/>
      <c r="R153" s="161"/>
      <c r="S153" s="161"/>
    </row>
    <row r="154" spans="1:19" outlineLevel="2">
      <c r="A154" s="156" t="s">
        <v>302</v>
      </c>
      <c r="B154" s="160" t="s">
        <v>303</v>
      </c>
      <c r="C154" s="161" t="s">
        <v>52</v>
      </c>
      <c r="D154" s="162">
        <v>16</v>
      </c>
      <c r="E154" s="162"/>
      <c r="F154" s="162"/>
      <c r="G154" s="161"/>
      <c r="H154" s="161"/>
      <c r="I154" s="161"/>
      <c r="J154" s="161"/>
      <c r="K154" s="161"/>
      <c r="L154" s="161"/>
      <c r="M154" s="161"/>
      <c r="N154" s="161"/>
      <c r="O154" s="161"/>
      <c r="P154" s="161"/>
      <c r="Q154" s="161"/>
      <c r="R154" s="161"/>
      <c r="S154" s="161"/>
    </row>
    <row r="155" spans="1:19" s="171" customFormat="1" ht="18.600000000000001" outlineLevel="1">
      <c r="A155" s="168" t="s">
        <v>304</v>
      </c>
      <c r="B155" s="169" t="s">
        <v>305</v>
      </c>
      <c r="C155" s="168" t="s">
        <v>40</v>
      </c>
      <c r="D155" s="170"/>
      <c r="E155" s="170"/>
      <c r="F155" s="170"/>
      <c r="G155" s="168"/>
      <c r="H155" s="168"/>
      <c r="I155" s="168"/>
      <c r="J155" s="168"/>
      <c r="K155" s="168"/>
      <c r="L155" s="168"/>
      <c r="M155" s="168"/>
      <c r="N155" s="168"/>
      <c r="O155" s="168"/>
      <c r="P155" s="168"/>
      <c r="Q155" s="168"/>
      <c r="R155" s="168"/>
      <c r="S155" s="168"/>
    </row>
    <row r="156" spans="1:19" ht="30.95" outlineLevel="2">
      <c r="A156" s="156" t="s">
        <v>306</v>
      </c>
      <c r="B156" s="160" t="s">
        <v>307</v>
      </c>
      <c r="C156" s="161" t="s">
        <v>52</v>
      </c>
      <c r="D156" s="162">
        <v>82</v>
      </c>
      <c r="E156" s="162"/>
      <c r="F156" s="162"/>
      <c r="G156" s="161"/>
      <c r="H156" s="161"/>
      <c r="I156" s="161"/>
      <c r="J156" s="161"/>
      <c r="K156" s="161"/>
      <c r="L156" s="161"/>
      <c r="M156" s="161"/>
      <c r="N156" s="161"/>
      <c r="O156" s="161"/>
      <c r="P156" s="161"/>
      <c r="Q156" s="161"/>
      <c r="R156" s="161"/>
      <c r="S156" s="161"/>
    </row>
    <row r="157" spans="1:19" ht="30.95" outlineLevel="2">
      <c r="A157" s="156" t="s">
        <v>308</v>
      </c>
      <c r="B157" s="160" t="s">
        <v>309</v>
      </c>
      <c r="C157" s="161" t="s">
        <v>52</v>
      </c>
      <c r="D157" s="162">
        <v>82</v>
      </c>
      <c r="E157" s="162"/>
      <c r="F157" s="162"/>
      <c r="G157" s="161"/>
      <c r="H157" s="161"/>
      <c r="I157" s="161"/>
      <c r="J157" s="161"/>
      <c r="K157" s="161"/>
      <c r="L157" s="161"/>
      <c r="M157" s="161"/>
      <c r="N157" s="161"/>
      <c r="O157" s="161"/>
      <c r="P157" s="161"/>
      <c r="Q157" s="161"/>
      <c r="R157" s="161"/>
      <c r="S157" s="161"/>
    </row>
    <row r="158" spans="1:19" ht="46.5" outlineLevel="2">
      <c r="A158" s="156" t="s">
        <v>310</v>
      </c>
      <c r="B158" s="160" t="s">
        <v>311</v>
      </c>
      <c r="C158" s="161" t="s">
        <v>120</v>
      </c>
      <c r="D158" s="162">
        <v>4</v>
      </c>
      <c r="E158" s="162"/>
      <c r="F158" s="162"/>
      <c r="G158" s="161"/>
      <c r="H158" s="161"/>
      <c r="I158" s="161"/>
      <c r="J158" s="161"/>
      <c r="K158" s="161"/>
      <c r="L158" s="161"/>
      <c r="M158" s="161"/>
      <c r="N158" s="161"/>
      <c r="O158" s="161"/>
      <c r="P158" s="161"/>
      <c r="Q158" s="161"/>
      <c r="R158" s="161"/>
      <c r="S158" s="161"/>
    </row>
    <row r="159" spans="1:19" ht="46.5" outlineLevel="2">
      <c r="A159" s="156" t="s">
        <v>312</v>
      </c>
      <c r="B159" s="160" t="s">
        <v>313</v>
      </c>
      <c r="C159" s="161" t="s">
        <v>120</v>
      </c>
      <c r="D159" s="162">
        <v>1</v>
      </c>
      <c r="E159" s="162"/>
      <c r="F159" s="162"/>
      <c r="G159" s="161"/>
      <c r="H159" s="161"/>
      <c r="I159" s="161"/>
      <c r="J159" s="161"/>
      <c r="K159" s="161"/>
      <c r="L159" s="161"/>
      <c r="M159" s="161"/>
      <c r="N159" s="161"/>
      <c r="O159" s="161"/>
      <c r="P159" s="161"/>
      <c r="Q159" s="161"/>
      <c r="R159" s="161"/>
      <c r="S159" s="161"/>
    </row>
    <row r="160" spans="1:19" ht="30.95" outlineLevel="2">
      <c r="A160" s="156" t="s">
        <v>314</v>
      </c>
      <c r="B160" s="160" t="s">
        <v>315</v>
      </c>
      <c r="C160" s="161" t="s">
        <v>120</v>
      </c>
      <c r="D160" s="162">
        <v>3</v>
      </c>
      <c r="E160" s="162"/>
      <c r="F160" s="162"/>
      <c r="G160" s="161"/>
      <c r="H160" s="161"/>
      <c r="I160" s="161"/>
      <c r="J160" s="161"/>
      <c r="K160" s="161"/>
      <c r="L160" s="161"/>
      <c r="M160" s="161"/>
      <c r="N160" s="161"/>
      <c r="O160" s="161"/>
      <c r="P160" s="161"/>
      <c r="Q160" s="161"/>
      <c r="R160" s="161"/>
      <c r="S160" s="161"/>
    </row>
    <row r="161" spans="1:19" ht="30.95" outlineLevel="2">
      <c r="A161" s="156" t="s">
        <v>316</v>
      </c>
      <c r="B161" s="160" t="s">
        <v>317</v>
      </c>
      <c r="C161" s="161" t="s">
        <v>76</v>
      </c>
      <c r="D161" s="162">
        <v>12.37</v>
      </c>
      <c r="E161" s="162"/>
      <c r="F161" s="162"/>
      <c r="G161" s="161"/>
      <c r="H161" s="161"/>
      <c r="I161" s="161"/>
      <c r="J161" s="161"/>
      <c r="K161" s="161"/>
      <c r="L161" s="161"/>
      <c r="M161" s="161"/>
      <c r="N161" s="161"/>
      <c r="O161" s="161"/>
      <c r="P161" s="161"/>
      <c r="Q161" s="161"/>
      <c r="R161" s="161"/>
      <c r="S161" s="161"/>
    </row>
    <row r="162" spans="1:19" ht="30.95" outlineLevel="2">
      <c r="A162" s="156" t="s">
        <v>318</v>
      </c>
      <c r="B162" s="160" t="s">
        <v>319</v>
      </c>
      <c r="C162" s="161" t="s">
        <v>120</v>
      </c>
      <c r="D162" s="162">
        <v>3</v>
      </c>
      <c r="E162" s="162"/>
      <c r="F162" s="162"/>
      <c r="G162" s="161"/>
      <c r="H162" s="161"/>
      <c r="I162" s="161"/>
      <c r="J162" s="161"/>
      <c r="K162" s="161"/>
      <c r="L162" s="161"/>
      <c r="M162" s="161"/>
      <c r="N162" s="161"/>
      <c r="O162" s="161"/>
      <c r="P162" s="161"/>
      <c r="Q162" s="161"/>
      <c r="R162" s="161"/>
      <c r="S162" s="161"/>
    </row>
    <row r="163" spans="1:19" ht="30.95" outlineLevel="2">
      <c r="A163" s="156" t="s">
        <v>320</v>
      </c>
      <c r="B163" s="160" t="s">
        <v>321</v>
      </c>
      <c r="C163" s="161" t="s">
        <v>79</v>
      </c>
      <c r="D163" s="162">
        <v>3</v>
      </c>
      <c r="E163" s="162"/>
      <c r="F163" s="162"/>
      <c r="G163" s="161"/>
      <c r="H163" s="161"/>
      <c r="I163" s="161"/>
      <c r="J163" s="161"/>
      <c r="K163" s="161"/>
      <c r="L163" s="161"/>
      <c r="M163" s="161"/>
      <c r="N163" s="161"/>
      <c r="O163" s="161"/>
      <c r="P163" s="161"/>
      <c r="Q163" s="161"/>
      <c r="R163" s="161"/>
      <c r="S163" s="161"/>
    </row>
    <row r="164" spans="1:19" ht="30.95" outlineLevel="2">
      <c r="A164" s="156" t="s">
        <v>322</v>
      </c>
      <c r="B164" s="160" t="s">
        <v>323</v>
      </c>
      <c r="C164" s="161" t="s">
        <v>79</v>
      </c>
      <c r="D164" s="162">
        <v>4</v>
      </c>
      <c r="E164" s="162"/>
      <c r="F164" s="162"/>
      <c r="G164" s="161"/>
      <c r="H164" s="161"/>
      <c r="I164" s="161"/>
      <c r="J164" s="161"/>
      <c r="K164" s="161"/>
      <c r="L164" s="161"/>
      <c r="M164" s="161"/>
      <c r="N164" s="161"/>
      <c r="O164" s="161"/>
      <c r="P164" s="161"/>
      <c r="Q164" s="161"/>
      <c r="R164" s="161"/>
      <c r="S164" s="161"/>
    </row>
    <row r="165" spans="1:19" ht="30.95" outlineLevel="2">
      <c r="A165" s="156" t="s">
        <v>324</v>
      </c>
      <c r="B165" s="160" t="s">
        <v>132</v>
      </c>
      <c r="C165" s="161" t="s">
        <v>79</v>
      </c>
      <c r="D165" s="162">
        <v>2</v>
      </c>
      <c r="E165" s="162"/>
      <c r="F165" s="162"/>
      <c r="G165" s="161"/>
      <c r="H165" s="161"/>
      <c r="I165" s="161"/>
      <c r="J165" s="161"/>
      <c r="K165" s="161"/>
      <c r="L165" s="161"/>
      <c r="M165" s="161"/>
      <c r="N165" s="161"/>
      <c r="O165" s="161"/>
      <c r="P165" s="161"/>
      <c r="Q165" s="161"/>
      <c r="R165" s="161"/>
      <c r="S165" s="161"/>
    </row>
    <row r="166" spans="1:19" ht="30.95" outlineLevel="2">
      <c r="A166" s="156" t="s">
        <v>325</v>
      </c>
      <c r="B166" s="160" t="s">
        <v>326</v>
      </c>
      <c r="C166" s="161" t="s">
        <v>52</v>
      </c>
      <c r="D166" s="162">
        <v>30</v>
      </c>
      <c r="E166" s="162"/>
      <c r="F166" s="162"/>
      <c r="G166" s="161"/>
      <c r="H166" s="161"/>
      <c r="I166" s="161"/>
      <c r="J166" s="161"/>
      <c r="K166" s="161"/>
      <c r="L166" s="161"/>
      <c r="M166" s="161"/>
      <c r="N166" s="161"/>
      <c r="O166" s="161"/>
      <c r="P166" s="161"/>
      <c r="Q166" s="161"/>
      <c r="R166" s="161"/>
      <c r="S166" s="161"/>
    </row>
    <row r="167" spans="1:19" outlineLevel="2">
      <c r="A167" s="156" t="s">
        <v>327</v>
      </c>
      <c r="B167" s="160" t="s">
        <v>328</v>
      </c>
      <c r="C167" s="161" t="s">
        <v>151</v>
      </c>
      <c r="D167" s="162">
        <v>1</v>
      </c>
      <c r="E167" s="162"/>
      <c r="F167" s="162"/>
      <c r="G167" s="161"/>
      <c r="H167" s="161"/>
      <c r="I167" s="161"/>
      <c r="J167" s="161"/>
      <c r="K167" s="161"/>
      <c r="L167" s="161"/>
      <c r="M167" s="161"/>
      <c r="N167" s="161"/>
      <c r="O167" s="161"/>
      <c r="P167" s="161"/>
      <c r="Q167" s="161"/>
      <c r="R167" s="161"/>
      <c r="S167" s="161"/>
    </row>
    <row r="168" spans="1:19" outlineLevel="2">
      <c r="A168" s="156" t="s">
        <v>329</v>
      </c>
      <c r="B168" s="160" t="s">
        <v>330</v>
      </c>
      <c r="C168" s="161" t="s">
        <v>52</v>
      </c>
      <c r="D168" s="162">
        <v>130</v>
      </c>
      <c r="E168" s="162"/>
      <c r="F168" s="162"/>
      <c r="G168" s="161"/>
      <c r="H168" s="161"/>
      <c r="I168" s="161"/>
      <c r="J168" s="161"/>
      <c r="K168" s="161"/>
      <c r="L168" s="161"/>
      <c r="M168" s="161"/>
      <c r="N168" s="161"/>
      <c r="O168" s="161"/>
      <c r="P168" s="161"/>
      <c r="Q168" s="161"/>
      <c r="R168" s="161"/>
      <c r="S168" s="161"/>
    </row>
    <row r="169" spans="1:19" outlineLevel="2">
      <c r="A169" s="156" t="s">
        <v>331</v>
      </c>
      <c r="B169" s="160" t="s">
        <v>332</v>
      </c>
      <c r="C169" s="161" t="s">
        <v>52</v>
      </c>
      <c r="D169" s="162">
        <v>130</v>
      </c>
      <c r="E169" s="162"/>
      <c r="F169" s="162"/>
      <c r="G169" s="161"/>
      <c r="H169" s="161"/>
      <c r="I169" s="161"/>
      <c r="J169" s="161"/>
      <c r="K169" s="161"/>
      <c r="L169" s="161"/>
      <c r="M169" s="161"/>
      <c r="N169" s="161"/>
      <c r="O169" s="161"/>
      <c r="P169" s="161"/>
      <c r="Q169" s="161"/>
      <c r="R169" s="161"/>
      <c r="S169" s="161"/>
    </row>
    <row r="170" spans="1:19" ht="30.95" outlineLevel="2">
      <c r="A170" s="156" t="s">
        <v>333</v>
      </c>
      <c r="B170" s="160" t="s">
        <v>334</v>
      </c>
      <c r="C170" s="161" t="s">
        <v>79</v>
      </c>
      <c r="D170" s="162">
        <v>3</v>
      </c>
      <c r="E170" s="162"/>
      <c r="F170" s="162"/>
      <c r="G170" s="161"/>
      <c r="H170" s="161"/>
      <c r="I170" s="161"/>
      <c r="J170" s="161"/>
      <c r="K170" s="161"/>
      <c r="L170" s="161"/>
      <c r="M170" s="161"/>
      <c r="N170" s="161"/>
      <c r="O170" s="161"/>
      <c r="P170" s="161"/>
      <c r="Q170" s="161"/>
      <c r="R170" s="161"/>
      <c r="S170" s="161"/>
    </row>
    <row r="171" spans="1:19" ht="46.5" outlineLevel="2">
      <c r="A171" s="156" t="s">
        <v>335</v>
      </c>
      <c r="B171" s="160" t="s">
        <v>97</v>
      </c>
      <c r="C171" s="161" t="s">
        <v>79</v>
      </c>
      <c r="D171" s="162">
        <v>10</v>
      </c>
      <c r="E171" s="162"/>
      <c r="F171" s="162"/>
      <c r="G171" s="161"/>
      <c r="H171" s="161"/>
      <c r="I171" s="161"/>
      <c r="J171" s="161"/>
      <c r="K171" s="161"/>
      <c r="L171" s="161"/>
      <c r="M171" s="161"/>
      <c r="N171" s="161"/>
      <c r="O171" s="161"/>
      <c r="P171" s="161"/>
      <c r="Q171" s="161"/>
      <c r="R171" s="161"/>
      <c r="S171" s="161"/>
    </row>
    <row r="172" spans="1:19" ht="46.5" outlineLevel="2">
      <c r="A172" s="156" t="s">
        <v>336</v>
      </c>
      <c r="B172" s="160" t="s">
        <v>337</v>
      </c>
      <c r="C172" s="161" t="s">
        <v>79</v>
      </c>
      <c r="D172" s="162">
        <v>10</v>
      </c>
      <c r="E172" s="162"/>
      <c r="F172" s="162"/>
      <c r="G172" s="161"/>
      <c r="H172" s="161"/>
      <c r="I172" s="161"/>
      <c r="J172" s="161"/>
      <c r="K172" s="161"/>
      <c r="L172" s="161"/>
      <c r="M172" s="161"/>
      <c r="N172" s="161"/>
      <c r="O172" s="161"/>
      <c r="P172" s="161"/>
      <c r="Q172" s="161"/>
      <c r="R172" s="161"/>
      <c r="S172" s="161"/>
    </row>
    <row r="173" spans="1:19" ht="30.95" outlineLevel="2">
      <c r="A173" s="156" t="s">
        <v>338</v>
      </c>
      <c r="B173" s="160" t="s">
        <v>339</v>
      </c>
      <c r="C173" s="161" t="s">
        <v>52</v>
      </c>
      <c r="D173" s="162">
        <v>45</v>
      </c>
      <c r="E173" s="162"/>
      <c r="F173" s="162"/>
      <c r="G173" s="161"/>
      <c r="H173" s="161"/>
      <c r="I173" s="161"/>
      <c r="J173" s="161"/>
      <c r="K173" s="161"/>
      <c r="L173" s="161"/>
      <c r="M173" s="161"/>
      <c r="N173" s="161"/>
      <c r="O173" s="161"/>
      <c r="P173" s="161"/>
      <c r="Q173" s="161"/>
      <c r="R173" s="161"/>
      <c r="S173" s="161"/>
    </row>
    <row r="174" spans="1:19" ht="30.95" outlineLevel="2">
      <c r="A174" s="156" t="s">
        <v>340</v>
      </c>
      <c r="B174" s="160" t="s">
        <v>341</v>
      </c>
      <c r="C174" s="161" t="s">
        <v>120</v>
      </c>
      <c r="D174" s="162">
        <v>6</v>
      </c>
      <c r="E174" s="162"/>
      <c r="F174" s="162"/>
      <c r="G174" s="161"/>
      <c r="H174" s="161"/>
      <c r="I174" s="161"/>
      <c r="J174" s="161"/>
      <c r="K174" s="161"/>
      <c r="L174" s="161"/>
      <c r="M174" s="161"/>
      <c r="N174" s="161"/>
      <c r="O174" s="161"/>
      <c r="P174" s="161"/>
      <c r="Q174" s="161"/>
      <c r="R174" s="161"/>
      <c r="S174" s="161"/>
    </row>
    <row r="175" spans="1:19" outlineLevel="2">
      <c r="A175" s="156" t="s">
        <v>342</v>
      </c>
      <c r="B175" s="160" t="s">
        <v>105</v>
      </c>
      <c r="C175" s="161" t="s">
        <v>106</v>
      </c>
      <c r="D175" s="162">
        <v>30</v>
      </c>
      <c r="E175" s="162"/>
      <c r="F175" s="162"/>
      <c r="G175" s="161"/>
      <c r="H175" s="161"/>
      <c r="I175" s="161"/>
      <c r="J175" s="161"/>
      <c r="K175" s="161"/>
      <c r="L175" s="161"/>
      <c r="M175" s="161"/>
      <c r="N175" s="161"/>
      <c r="O175" s="161"/>
      <c r="P175" s="161"/>
      <c r="Q175" s="161"/>
      <c r="R175" s="161"/>
      <c r="S175" s="161"/>
    </row>
    <row r="176" spans="1:19" outlineLevel="2">
      <c r="A176" s="156" t="s">
        <v>343</v>
      </c>
      <c r="B176" s="160" t="s">
        <v>108</v>
      </c>
      <c r="C176" s="161" t="s">
        <v>120</v>
      </c>
      <c r="D176" s="162">
        <v>2</v>
      </c>
      <c r="E176" s="162"/>
      <c r="F176" s="162"/>
      <c r="G176" s="161"/>
      <c r="H176" s="161"/>
      <c r="I176" s="161"/>
      <c r="J176" s="161"/>
      <c r="K176" s="161"/>
      <c r="L176" s="161"/>
      <c r="M176" s="161"/>
      <c r="N176" s="161"/>
      <c r="O176" s="161"/>
      <c r="P176" s="161"/>
      <c r="Q176" s="161"/>
      <c r="R176" s="161"/>
      <c r="S176" s="161"/>
    </row>
    <row r="177" spans="1:19" ht="30.95" outlineLevel="2">
      <c r="A177" s="156" t="s">
        <v>344</v>
      </c>
      <c r="B177" s="160" t="s">
        <v>110</v>
      </c>
      <c r="C177" s="161" t="s">
        <v>120</v>
      </c>
      <c r="D177" s="162">
        <v>4</v>
      </c>
      <c r="E177" s="162"/>
      <c r="F177" s="162"/>
      <c r="G177" s="161"/>
      <c r="H177" s="161"/>
      <c r="I177" s="161"/>
      <c r="J177" s="161"/>
      <c r="K177" s="161"/>
      <c r="L177" s="161"/>
      <c r="M177" s="161"/>
      <c r="N177" s="161"/>
      <c r="O177" s="161"/>
      <c r="P177" s="161"/>
      <c r="Q177" s="161"/>
      <c r="R177" s="161"/>
      <c r="S177" s="161"/>
    </row>
    <row r="178" spans="1:19" s="171" customFormat="1" ht="18.600000000000001" outlineLevel="1">
      <c r="A178" s="168" t="s">
        <v>345</v>
      </c>
      <c r="B178" s="169" t="s">
        <v>346</v>
      </c>
      <c r="C178" s="168" t="s">
        <v>40</v>
      </c>
      <c r="D178" s="170"/>
      <c r="E178" s="170"/>
      <c r="F178" s="170"/>
      <c r="G178" s="168"/>
      <c r="H178" s="168"/>
      <c r="I178" s="168"/>
      <c r="J178" s="168"/>
      <c r="K178" s="168"/>
      <c r="L178" s="168"/>
      <c r="M178" s="168"/>
      <c r="N178" s="168"/>
      <c r="O178" s="168"/>
      <c r="P178" s="168"/>
      <c r="Q178" s="168"/>
      <c r="R178" s="168"/>
      <c r="S178" s="168"/>
    </row>
    <row r="179" spans="1:19" ht="30.95" outlineLevel="2">
      <c r="A179" s="156" t="s">
        <v>347</v>
      </c>
      <c r="B179" s="160" t="s">
        <v>348</v>
      </c>
      <c r="C179" s="161" t="s">
        <v>52</v>
      </c>
      <c r="D179" s="162">
        <v>27</v>
      </c>
      <c r="E179" s="162"/>
      <c r="F179" s="162"/>
      <c r="G179" s="161"/>
      <c r="H179" s="161"/>
      <c r="I179" s="161"/>
      <c r="J179" s="161"/>
      <c r="K179" s="161"/>
      <c r="L179" s="161"/>
      <c r="M179" s="161"/>
      <c r="N179" s="161"/>
      <c r="O179" s="161"/>
      <c r="P179" s="161"/>
      <c r="Q179" s="161"/>
      <c r="R179" s="161"/>
      <c r="S179" s="161"/>
    </row>
    <row r="180" spans="1:19" outlineLevel="2">
      <c r="A180" s="156" t="s">
        <v>349</v>
      </c>
      <c r="B180" s="160" t="s">
        <v>350</v>
      </c>
      <c r="C180" s="161" t="s">
        <v>117</v>
      </c>
      <c r="D180" s="162">
        <v>1</v>
      </c>
      <c r="E180" s="162"/>
      <c r="F180" s="162"/>
      <c r="G180" s="161"/>
      <c r="H180" s="161"/>
      <c r="I180" s="161"/>
      <c r="J180" s="161"/>
      <c r="K180" s="161"/>
      <c r="L180" s="161"/>
      <c r="M180" s="161"/>
      <c r="N180" s="161"/>
      <c r="O180" s="161"/>
      <c r="P180" s="161"/>
      <c r="Q180" s="161"/>
      <c r="R180" s="161"/>
      <c r="S180" s="161"/>
    </row>
    <row r="181" spans="1:19" ht="30.95" outlineLevel="2">
      <c r="A181" s="156" t="s">
        <v>351</v>
      </c>
      <c r="B181" s="160" t="s">
        <v>352</v>
      </c>
      <c r="C181" s="161" t="s">
        <v>151</v>
      </c>
      <c r="D181" s="162">
        <v>1</v>
      </c>
      <c r="E181" s="162"/>
      <c r="F181" s="162"/>
      <c r="G181" s="161"/>
      <c r="H181" s="161"/>
      <c r="I181" s="161"/>
      <c r="J181" s="161"/>
      <c r="K181" s="161"/>
      <c r="L181" s="161"/>
      <c r="M181" s="161"/>
      <c r="N181" s="161"/>
      <c r="O181" s="161"/>
      <c r="P181" s="161"/>
      <c r="Q181" s="161"/>
      <c r="R181" s="161"/>
      <c r="S181" s="161"/>
    </row>
    <row r="182" spans="1:19" outlineLevel="2">
      <c r="A182" s="156" t="s">
        <v>353</v>
      </c>
      <c r="B182" s="160" t="s">
        <v>354</v>
      </c>
      <c r="C182" s="161" t="s">
        <v>120</v>
      </c>
      <c r="D182" s="162">
        <v>1</v>
      </c>
      <c r="E182" s="162"/>
      <c r="F182" s="162"/>
      <c r="G182" s="161"/>
      <c r="H182" s="161"/>
      <c r="I182" s="161"/>
      <c r="J182" s="161"/>
      <c r="K182" s="161"/>
      <c r="L182" s="161"/>
      <c r="M182" s="161"/>
      <c r="N182" s="161"/>
      <c r="O182" s="161"/>
      <c r="P182" s="161"/>
      <c r="Q182" s="161"/>
      <c r="R182" s="161"/>
      <c r="S182" s="161"/>
    </row>
    <row r="183" spans="1:19" outlineLevel="2">
      <c r="A183" s="156" t="s">
        <v>355</v>
      </c>
      <c r="B183" s="160" t="s">
        <v>330</v>
      </c>
      <c r="C183" s="161" t="s">
        <v>52</v>
      </c>
      <c r="D183" s="162">
        <v>54</v>
      </c>
      <c r="E183" s="162"/>
      <c r="F183" s="162"/>
      <c r="G183" s="161"/>
      <c r="H183" s="161"/>
      <c r="I183" s="161"/>
      <c r="J183" s="161"/>
      <c r="K183" s="161"/>
      <c r="L183" s="161"/>
      <c r="M183" s="161"/>
      <c r="N183" s="161"/>
      <c r="O183" s="161"/>
      <c r="P183" s="161"/>
      <c r="Q183" s="161"/>
      <c r="R183" s="161"/>
      <c r="S183" s="161"/>
    </row>
    <row r="184" spans="1:19" outlineLevel="2">
      <c r="A184" s="156" t="s">
        <v>356</v>
      </c>
      <c r="B184" s="160" t="s">
        <v>332</v>
      </c>
      <c r="C184" s="161" t="s">
        <v>52</v>
      </c>
      <c r="D184" s="162">
        <v>54</v>
      </c>
      <c r="E184" s="162"/>
      <c r="F184" s="162"/>
      <c r="G184" s="161"/>
      <c r="H184" s="161"/>
      <c r="I184" s="161"/>
      <c r="J184" s="161"/>
      <c r="K184" s="161"/>
      <c r="L184" s="161"/>
      <c r="M184" s="161"/>
      <c r="N184" s="161"/>
      <c r="O184" s="161"/>
      <c r="P184" s="161"/>
      <c r="Q184" s="161"/>
      <c r="R184" s="161"/>
      <c r="S184" s="161"/>
    </row>
    <row r="185" spans="1:19" ht="46.5" outlineLevel="2">
      <c r="A185" s="156" t="s">
        <v>357</v>
      </c>
      <c r="B185" s="160" t="s">
        <v>97</v>
      </c>
      <c r="C185" s="161" t="s">
        <v>120</v>
      </c>
      <c r="D185" s="162">
        <v>8</v>
      </c>
      <c r="E185" s="162"/>
      <c r="F185" s="162"/>
      <c r="G185" s="161"/>
      <c r="H185" s="161"/>
      <c r="I185" s="161"/>
      <c r="J185" s="161"/>
      <c r="K185" s="161"/>
      <c r="L185" s="161"/>
      <c r="M185" s="161"/>
      <c r="N185" s="161"/>
      <c r="O185" s="161"/>
      <c r="P185" s="161"/>
      <c r="Q185" s="161"/>
      <c r="R185" s="161"/>
      <c r="S185" s="161"/>
    </row>
    <row r="186" spans="1:19" ht="46.5" outlineLevel="2">
      <c r="A186" s="156" t="s">
        <v>358</v>
      </c>
      <c r="B186" s="160" t="s">
        <v>359</v>
      </c>
      <c r="C186" s="161" t="s">
        <v>120</v>
      </c>
      <c r="D186" s="162">
        <v>8</v>
      </c>
      <c r="E186" s="162"/>
      <c r="F186" s="162"/>
      <c r="G186" s="161"/>
      <c r="H186" s="161"/>
      <c r="I186" s="161"/>
      <c r="J186" s="161"/>
      <c r="K186" s="161"/>
      <c r="L186" s="161"/>
      <c r="M186" s="161"/>
      <c r="N186" s="161"/>
      <c r="O186" s="161"/>
      <c r="P186" s="161"/>
      <c r="Q186" s="161"/>
      <c r="R186" s="161"/>
      <c r="S186" s="161"/>
    </row>
    <row r="187" spans="1:19" ht="30.95" outlineLevel="2">
      <c r="A187" s="156" t="s">
        <v>360</v>
      </c>
      <c r="B187" s="160" t="s">
        <v>361</v>
      </c>
      <c r="C187" s="161" t="s">
        <v>52</v>
      </c>
      <c r="D187" s="162">
        <v>35</v>
      </c>
      <c r="E187" s="162"/>
      <c r="F187" s="162"/>
      <c r="G187" s="161"/>
      <c r="H187" s="161"/>
      <c r="I187" s="161"/>
      <c r="J187" s="161"/>
      <c r="K187" s="161"/>
      <c r="L187" s="161"/>
      <c r="M187" s="161"/>
      <c r="N187" s="161"/>
      <c r="O187" s="161"/>
      <c r="P187" s="161"/>
      <c r="Q187" s="161"/>
      <c r="R187" s="161"/>
      <c r="S187" s="161"/>
    </row>
    <row r="188" spans="1:19" ht="46.5" outlineLevel="2">
      <c r="A188" s="156" t="s">
        <v>362</v>
      </c>
      <c r="B188" s="160" t="s">
        <v>363</v>
      </c>
      <c r="C188" s="161" t="s">
        <v>52</v>
      </c>
      <c r="D188" s="162">
        <v>24</v>
      </c>
      <c r="E188" s="162"/>
      <c r="F188" s="162"/>
      <c r="G188" s="161"/>
      <c r="H188" s="161"/>
      <c r="I188" s="161"/>
      <c r="J188" s="161"/>
      <c r="K188" s="161"/>
      <c r="L188" s="161"/>
      <c r="M188" s="161"/>
      <c r="N188" s="161"/>
      <c r="O188" s="161"/>
      <c r="P188" s="161"/>
      <c r="Q188" s="161"/>
      <c r="R188" s="161"/>
      <c r="S188" s="161"/>
    </row>
    <row r="189" spans="1:19" outlineLevel="2">
      <c r="A189" s="156" t="s">
        <v>364</v>
      </c>
      <c r="B189" s="160" t="s">
        <v>365</v>
      </c>
      <c r="C189" s="161" t="s">
        <v>79</v>
      </c>
      <c r="D189" s="162">
        <v>8</v>
      </c>
      <c r="E189" s="162"/>
      <c r="F189" s="162"/>
      <c r="G189" s="161"/>
      <c r="H189" s="161"/>
      <c r="I189" s="161"/>
      <c r="J189" s="161"/>
      <c r="K189" s="161"/>
      <c r="L189" s="161"/>
      <c r="M189" s="161"/>
      <c r="N189" s="161"/>
      <c r="O189" s="161"/>
      <c r="P189" s="161"/>
      <c r="Q189" s="161"/>
      <c r="R189" s="161"/>
      <c r="S189" s="161"/>
    </row>
    <row r="190" spans="1:19" outlineLevel="2">
      <c r="A190" s="156" t="s">
        <v>366</v>
      </c>
      <c r="B190" s="160" t="s">
        <v>138</v>
      </c>
      <c r="C190" s="161" t="s">
        <v>79</v>
      </c>
      <c r="D190" s="162">
        <v>12</v>
      </c>
      <c r="E190" s="162"/>
      <c r="F190" s="162"/>
      <c r="G190" s="161"/>
      <c r="H190" s="161"/>
      <c r="I190" s="161"/>
      <c r="J190" s="161"/>
      <c r="K190" s="161"/>
      <c r="L190" s="161"/>
      <c r="M190" s="161"/>
      <c r="N190" s="161"/>
      <c r="O190" s="161"/>
      <c r="P190" s="161"/>
      <c r="Q190" s="161"/>
      <c r="R190" s="161"/>
      <c r="S190" s="161"/>
    </row>
    <row r="191" spans="1:19" ht="30.95" outlineLevel="2">
      <c r="A191" s="156" t="s">
        <v>367</v>
      </c>
      <c r="B191" s="160" t="s">
        <v>368</v>
      </c>
      <c r="C191" s="161" t="s">
        <v>79</v>
      </c>
      <c r="D191" s="162">
        <v>4</v>
      </c>
      <c r="E191" s="162"/>
      <c r="F191" s="162"/>
      <c r="G191" s="161"/>
      <c r="H191" s="161"/>
      <c r="I191" s="161"/>
      <c r="J191" s="161"/>
      <c r="K191" s="161"/>
      <c r="L191" s="161"/>
      <c r="M191" s="161"/>
      <c r="N191" s="161"/>
      <c r="O191" s="161"/>
      <c r="P191" s="161"/>
      <c r="Q191" s="161"/>
      <c r="R191" s="161"/>
      <c r="S191" s="161"/>
    </row>
    <row r="192" spans="1:19" outlineLevel="2">
      <c r="A192" s="156" t="s">
        <v>369</v>
      </c>
      <c r="B192" s="160" t="s">
        <v>142</v>
      </c>
      <c r="C192" s="161" t="s">
        <v>79</v>
      </c>
      <c r="D192" s="162">
        <v>1</v>
      </c>
      <c r="E192" s="162"/>
      <c r="F192" s="162"/>
      <c r="G192" s="161"/>
      <c r="H192" s="161"/>
      <c r="I192" s="161"/>
      <c r="J192" s="161"/>
      <c r="K192" s="161"/>
      <c r="L192" s="161"/>
      <c r="M192" s="161"/>
      <c r="N192" s="161"/>
      <c r="O192" s="161"/>
      <c r="P192" s="161"/>
      <c r="Q192" s="161"/>
      <c r="R192" s="161"/>
      <c r="S192" s="161"/>
    </row>
    <row r="193" spans="1:19" outlineLevel="2">
      <c r="A193" s="156" t="s">
        <v>370</v>
      </c>
      <c r="B193" s="160" t="s">
        <v>105</v>
      </c>
      <c r="C193" s="161" t="s">
        <v>106</v>
      </c>
      <c r="D193" s="162">
        <v>26</v>
      </c>
      <c r="E193" s="162"/>
      <c r="F193" s="162"/>
      <c r="G193" s="161"/>
      <c r="H193" s="161"/>
      <c r="I193" s="161"/>
      <c r="J193" s="161"/>
      <c r="K193" s="161"/>
      <c r="L193" s="161"/>
      <c r="M193" s="161"/>
      <c r="N193" s="161"/>
      <c r="O193" s="161"/>
      <c r="P193" s="161"/>
      <c r="Q193" s="161"/>
      <c r="R193" s="161"/>
      <c r="S193" s="161"/>
    </row>
    <row r="194" spans="1:19" outlineLevel="2">
      <c r="A194" s="156" t="s">
        <v>371</v>
      </c>
      <c r="B194" s="160" t="s">
        <v>108</v>
      </c>
      <c r="C194" s="161" t="s">
        <v>120</v>
      </c>
      <c r="D194" s="162">
        <v>2</v>
      </c>
      <c r="E194" s="162"/>
      <c r="F194" s="162"/>
      <c r="G194" s="161"/>
      <c r="H194" s="161"/>
      <c r="I194" s="161"/>
      <c r="J194" s="161"/>
      <c r="K194" s="161"/>
      <c r="L194" s="161"/>
      <c r="M194" s="161"/>
      <c r="N194" s="161"/>
      <c r="O194" s="161"/>
      <c r="P194" s="161"/>
      <c r="Q194" s="161"/>
      <c r="R194" s="161"/>
      <c r="S194" s="161"/>
    </row>
    <row r="195" spans="1:19" s="171" customFormat="1" ht="18.600000000000001" outlineLevel="1">
      <c r="A195" s="168" t="s">
        <v>372</v>
      </c>
      <c r="B195" s="169" t="s">
        <v>373</v>
      </c>
      <c r="C195" s="168" t="s">
        <v>40</v>
      </c>
      <c r="D195" s="170"/>
      <c r="E195" s="170"/>
      <c r="F195" s="170"/>
      <c r="G195" s="168"/>
      <c r="H195" s="168"/>
      <c r="I195" s="168"/>
      <c r="J195" s="168"/>
      <c r="K195" s="168"/>
      <c r="L195" s="168"/>
      <c r="M195" s="168"/>
      <c r="N195" s="168"/>
      <c r="O195" s="168"/>
      <c r="P195" s="168"/>
      <c r="Q195" s="168"/>
      <c r="R195" s="168"/>
      <c r="S195" s="168"/>
    </row>
    <row r="196" spans="1:19" ht="30.95" outlineLevel="1">
      <c r="A196" s="156" t="s">
        <v>374</v>
      </c>
      <c r="B196" s="160" t="s">
        <v>375</v>
      </c>
      <c r="C196" s="161" t="s">
        <v>52</v>
      </c>
      <c r="D196" s="162">
        <v>32</v>
      </c>
      <c r="E196" s="162"/>
      <c r="F196" s="162"/>
      <c r="G196" s="161"/>
      <c r="H196" s="161"/>
      <c r="I196" s="161"/>
      <c r="J196" s="161"/>
      <c r="K196" s="161"/>
      <c r="L196" s="161"/>
      <c r="M196" s="161"/>
      <c r="N196" s="161"/>
      <c r="O196" s="161"/>
      <c r="P196" s="161"/>
      <c r="Q196" s="161"/>
      <c r="R196" s="161"/>
      <c r="S196" s="161"/>
    </row>
    <row r="197" spans="1:19" ht="30.95" outlineLevel="1">
      <c r="A197" s="156" t="s">
        <v>376</v>
      </c>
      <c r="B197" s="160" t="s">
        <v>377</v>
      </c>
      <c r="C197" s="161" t="s">
        <v>52</v>
      </c>
      <c r="D197" s="162">
        <v>32</v>
      </c>
      <c r="E197" s="162"/>
      <c r="F197" s="162"/>
      <c r="G197" s="161"/>
      <c r="H197" s="161"/>
      <c r="I197" s="161"/>
      <c r="J197" s="161"/>
      <c r="K197" s="161"/>
      <c r="L197" s="161"/>
      <c r="M197" s="161"/>
      <c r="N197" s="161"/>
      <c r="O197" s="161"/>
      <c r="P197" s="161"/>
      <c r="Q197" s="161"/>
      <c r="R197" s="161"/>
      <c r="S197" s="161"/>
    </row>
    <row r="198" spans="1:19" ht="30.95" outlineLevel="1">
      <c r="A198" s="156" t="s">
        <v>378</v>
      </c>
      <c r="B198" s="160" t="s">
        <v>379</v>
      </c>
      <c r="C198" s="161" t="s">
        <v>120</v>
      </c>
      <c r="D198" s="162">
        <v>1</v>
      </c>
      <c r="E198" s="162"/>
      <c r="F198" s="162"/>
      <c r="G198" s="161"/>
      <c r="H198" s="161"/>
      <c r="I198" s="161"/>
      <c r="J198" s="161"/>
      <c r="K198" s="161"/>
      <c r="L198" s="161"/>
      <c r="M198" s="161"/>
      <c r="N198" s="161"/>
      <c r="O198" s="161"/>
      <c r="P198" s="161"/>
      <c r="Q198" s="161"/>
      <c r="R198" s="161"/>
      <c r="S198" s="161"/>
    </row>
    <row r="199" spans="1:19" ht="46.5" outlineLevel="1">
      <c r="A199" s="156" t="s">
        <v>380</v>
      </c>
      <c r="B199" s="160" t="s">
        <v>313</v>
      </c>
      <c r="C199" s="161" t="s">
        <v>120</v>
      </c>
      <c r="D199" s="162">
        <v>2</v>
      </c>
      <c r="E199" s="162"/>
      <c r="F199" s="162"/>
      <c r="G199" s="161"/>
      <c r="H199" s="161"/>
      <c r="I199" s="161"/>
      <c r="J199" s="161"/>
      <c r="K199" s="161"/>
      <c r="L199" s="161"/>
      <c r="M199" s="161"/>
      <c r="N199" s="161"/>
      <c r="O199" s="161"/>
      <c r="P199" s="161"/>
      <c r="Q199" s="161"/>
      <c r="R199" s="161"/>
      <c r="S199" s="161"/>
    </row>
    <row r="200" spans="1:19" outlineLevel="1">
      <c r="A200" s="156" t="s">
        <v>381</v>
      </c>
      <c r="B200" s="160" t="s">
        <v>382</v>
      </c>
      <c r="C200" s="161" t="s">
        <v>76</v>
      </c>
      <c r="D200" s="162">
        <v>32</v>
      </c>
      <c r="E200" s="162"/>
      <c r="F200" s="162"/>
      <c r="G200" s="161"/>
      <c r="H200" s="161"/>
      <c r="I200" s="161"/>
      <c r="J200" s="161"/>
      <c r="K200" s="161"/>
      <c r="L200" s="161"/>
      <c r="M200" s="161"/>
      <c r="N200" s="161"/>
      <c r="O200" s="161"/>
      <c r="P200" s="161"/>
      <c r="Q200" s="161"/>
      <c r="R200" s="161"/>
      <c r="S200" s="161"/>
    </row>
    <row r="201" spans="1:19" ht="30.95" outlineLevel="1">
      <c r="A201" s="156" t="s">
        <v>383</v>
      </c>
      <c r="B201" s="160" t="s">
        <v>319</v>
      </c>
      <c r="C201" s="161" t="s">
        <v>120</v>
      </c>
      <c r="D201" s="162">
        <v>2</v>
      </c>
      <c r="E201" s="162"/>
      <c r="F201" s="162"/>
      <c r="G201" s="161"/>
      <c r="H201" s="161"/>
      <c r="I201" s="161"/>
      <c r="J201" s="161"/>
      <c r="K201" s="161"/>
      <c r="L201" s="161"/>
      <c r="M201" s="161"/>
      <c r="N201" s="161"/>
      <c r="O201" s="161"/>
      <c r="P201" s="161"/>
      <c r="Q201" s="161"/>
      <c r="R201" s="161"/>
      <c r="S201" s="161"/>
    </row>
    <row r="202" spans="1:19" ht="30.95" outlineLevel="1">
      <c r="A202" s="156" t="s">
        <v>384</v>
      </c>
      <c r="B202" s="160" t="s">
        <v>385</v>
      </c>
      <c r="C202" s="161" t="s">
        <v>52</v>
      </c>
      <c r="D202" s="162">
        <v>44</v>
      </c>
      <c r="E202" s="162"/>
      <c r="F202" s="162"/>
      <c r="G202" s="161"/>
      <c r="H202" s="161"/>
      <c r="I202" s="161"/>
      <c r="J202" s="161"/>
      <c r="K202" s="161"/>
      <c r="L202" s="161"/>
      <c r="M202" s="161"/>
      <c r="N202" s="161"/>
      <c r="O202" s="161"/>
      <c r="P202" s="161"/>
      <c r="Q202" s="161"/>
      <c r="R202" s="161"/>
      <c r="S202" s="161"/>
    </row>
    <row r="203" spans="1:19" outlineLevel="1">
      <c r="A203" s="156" t="s">
        <v>386</v>
      </c>
      <c r="B203" s="160" t="s">
        <v>387</v>
      </c>
      <c r="C203" s="161" t="s">
        <v>151</v>
      </c>
      <c r="D203" s="162">
        <v>1</v>
      </c>
      <c r="E203" s="162"/>
      <c r="F203" s="162"/>
      <c r="G203" s="161"/>
      <c r="H203" s="161"/>
      <c r="I203" s="161"/>
      <c r="J203" s="161"/>
      <c r="K203" s="161"/>
      <c r="L203" s="161"/>
      <c r="M203" s="161"/>
      <c r="N203" s="161"/>
      <c r="O203" s="161"/>
      <c r="P203" s="161"/>
      <c r="Q203" s="161"/>
      <c r="R203" s="161"/>
      <c r="S203" s="161"/>
    </row>
    <row r="204" spans="1:19" outlineLevel="1">
      <c r="A204" s="156" t="s">
        <v>388</v>
      </c>
      <c r="B204" s="160" t="s">
        <v>330</v>
      </c>
      <c r="C204" s="161" t="s">
        <v>52</v>
      </c>
      <c r="D204" s="162">
        <v>130</v>
      </c>
      <c r="E204" s="162"/>
      <c r="F204" s="162"/>
      <c r="G204" s="161"/>
      <c r="H204" s="161"/>
      <c r="I204" s="161"/>
      <c r="J204" s="161"/>
      <c r="K204" s="161"/>
      <c r="L204" s="161"/>
      <c r="M204" s="161"/>
      <c r="N204" s="161"/>
      <c r="O204" s="161"/>
      <c r="P204" s="161"/>
      <c r="Q204" s="161"/>
      <c r="R204" s="161"/>
      <c r="S204" s="161"/>
    </row>
    <row r="205" spans="1:19" outlineLevel="1">
      <c r="A205" s="156" t="s">
        <v>389</v>
      </c>
      <c r="B205" s="160" t="s">
        <v>332</v>
      </c>
      <c r="C205" s="161" t="s">
        <v>52</v>
      </c>
      <c r="D205" s="162">
        <v>130</v>
      </c>
      <c r="E205" s="162"/>
      <c r="F205" s="162"/>
      <c r="G205" s="161"/>
      <c r="H205" s="161"/>
      <c r="I205" s="161"/>
      <c r="J205" s="161"/>
      <c r="K205" s="161"/>
      <c r="L205" s="161"/>
      <c r="M205" s="161"/>
      <c r="N205" s="161"/>
      <c r="O205" s="161"/>
      <c r="P205" s="161"/>
      <c r="Q205" s="161"/>
      <c r="R205" s="161"/>
      <c r="S205" s="161"/>
    </row>
    <row r="206" spans="1:19" ht="46.5" outlineLevel="1">
      <c r="A206" s="156" t="s">
        <v>390</v>
      </c>
      <c r="B206" s="160" t="s">
        <v>97</v>
      </c>
      <c r="C206" s="161" t="s">
        <v>79</v>
      </c>
      <c r="D206" s="162">
        <v>14</v>
      </c>
      <c r="E206" s="162"/>
      <c r="F206" s="162"/>
      <c r="G206" s="161"/>
      <c r="H206" s="161"/>
      <c r="I206" s="161"/>
      <c r="J206" s="161"/>
      <c r="K206" s="161"/>
      <c r="L206" s="161"/>
      <c r="M206" s="161"/>
      <c r="N206" s="161"/>
      <c r="O206" s="161"/>
      <c r="P206" s="161"/>
      <c r="Q206" s="161"/>
      <c r="R206" s="161"/>
      <c r="S206" s="161"/>
    </row>
    <row r="207" spans="1:19" ht="30.95" outlineLevel="1">
      <c r="A207" s="156" t="s">
        <v>391</v>
      </c>
      <c r="B207" s="160" t="s">
        <v>392</v>
      </c>
      <c r="C207" s="161" t="s">
        <v>52</v>
      </c>
      <c r="D207" s="162">
        <v>32</v>
      </c>
      <c r="E207" s="162"/>
      <c r="F207" s="162"/>
      <c r="G207" s="161"/>
      <c r="H207" s="161"/>
      <c r="I207" s="161"/>
      <c r="J207" s="161"/>
      <c r="K207" s="161"/>
      <c r="L207" s="161"/>
      <c r="M207" s="161"/>
      <c r="N207" s="161"/>
      <c r="O207" s="161"/>
      <c r="P207" s="161"/>
      <c r="Q207" s="161"/>
      <c r="R207" s="161"/>
      <c r="S207" s="161"/>
    </row>
    <row r="208" spans="1:19" ht="30.95" outlineLevel="1">
      <c r="A208" s="156" t="s">
        <v>393</v>
      </c>
      <c r="B208" s="160" t="s">
        <v>341</v>
      </c>
      <c r="C208" s="161" t="s">
        <v>79</v>
      </c>
      <c r="D208" s="162">
        <v>2</v>
      </c>
      <c r="E208" s="162"/>
      <c r="F208" s="162"/>
      <c r="G208" s="161"/>
      <c r="H208" s="161"/>
      <c r="I208" s="161"/>
      <c r="J208" s="161"/>
      <c r="K208" s="161"/>
      <c r="L208" s="161"/>
      <c r="M208" s="161"/>
      <c r="N208" s="161"/>
      <c r="O208" s="161"/>
      <c r="P208" s="161"/>
      <c r="Q208" s="161"/>
      <c r="R208" s="161"/>
      <c r="S208" s="161"/>
    </row>
    <row r="209" spans="1:19" outlineLevel="1">
      <c r="A209" s="156" t="s">
        <v>394</v>
      </c>
      <c r="B209" s="160" t="s">
        <v>105</v>
      </c>
      <c r="C209" s="161" t="s">
        <v>106</v>
      </c>
      <c r="D209" s="162">
        <v>8</v>
      </c>
      <c r="E209" s="162"/>
      <c r="F209" s="162"/>
      <c r="G209" s="161"/>
      <c r="H209" s="161"/>
      <c r="I209" s="161"/>
      <c r="J209" s="161"/>
      <c r="K209" s="161"/>
      <c r="L209" s="161"/>
      <c r="M209" s="161"/>
      <c r="N209" s="161"/>
      <c r="O209" s="161"/>
      <c r="P209" s="161"/>
      <c r="Q209" s="161"/>
      <c r="R209" s="161"/>
      <c r="S209" s="161"/>
    </row>
    <row r="210" spans="1:19" outlineLevel="1">
      <c r="A210" s="156" t="s">
        <v>395</v>
      </c>
      <c r="B210" s="160" t="s">
        <v>108</v>
      </c>
      <c r="C210" s="161" t="s">
        <v>120</v>
      </c>
      <c r="D210" s="162">
        <v>1</v>
      </c>
      <c r="E210" s="162"/>
      <c r="F210" s="162"/>
      <c r="G210" s="161"/>
      <c r="H210" s="161"/>
      <c r="I210" s="161"/>
      <c r="J210" s="161"/>
      <c r="K210" s="161"/>
      <c r="L210" s="161"/>
      <c r="M210" s="161"/>
      <c r="N210" s="161"/>
      <c r="O210" s="161"/>
      <c r="P210" s="161"/>
      <c r="Q210" s="161"/>
      <c r="R210" s="161"/>
      <c r="S210" s="161"/>
    </row>
    <row r="211" spans="1:19" ht="30.95" outlineLevel="1">
      <c r="A211" s="156" t="s">
        <v>396</v>
      </c>
      <c r="B211" s="160" t="s">
        <v>352</v>
      </c>
      <c r="C211" s="161" t="s">
        <v>106</v>
      </c>
      <c r="D211" s="162">
        <v>30</v>
      </c>
      <c r="E211" s="162"/>
      <c r="F211" s="162"/>
      <c r="G211" s="161"/>
      <c r="H211" s="161"/>
      <c r="I211" s="161"/>
      <c r="J211" s="161"/>
      <c r="K211" s="161"/>
      <c r="L211" s="161"/>
      <c r="M211" s="161"/>
      <c r="N211" s="161"/>
      <c r="O211" s="161"/>
      <c r="P211" s="161"/>
      <c r="Q211" s="161"/>
      <c r="R211" s="161"/>
      <c r="S211" s="161"/>
    </row>
    <row r="212" spans="1:19" s="167" customFormat="1" ht="18.600000000000001">
      <c r="A212" s="208">
        <v>2</v>
      </c>
      <c r="B212" s="209" t="s">
        <v>397</v>
      </c>
      <c r="C212" s="208" t="s">
        <v>40</v>
      </c>
      <c r="D212" s="208"/>
      <c r="E212" s="208"/>
      <c r="F212" s="208"/>
      <c r="G212" s="208"/>
      <c r="H212" s="208"/>
      <c r="I212" s="208"/>
      <c r="J212" s="208"/>
      <c r="K212" s="208"/>
      <c r="L212" s="208"/>
      <c r="M212" s="208"/>
      <c r="N212" s="208"/>
      <c r="O212" s="208"/>
      <c r="P212" s="208"/>
      <c r="Q212" s="208"/>
      <c r="R212" s="208"/>
      <c r="S212" s="208"/>
    </row>
    <row r="213" spans="1:19" s="167" customFormat="1" ht="18.600000000000001" outlineLevel="1">
      <c r="A213" s="165" t="s">
        <v>398</v>
      </c>
      <c r="B213" s="166" t="s">
        <v>399</v>
      </c>
      <c r="C213" s="165" t="s">
        <v>40</v>
      </c>
      <c r="D213" s="165"/>
      <c r="E213" s="165"/>
      <c r="F213" s="165"/>
      <c r="G213" s="165"/>
      <c r="H213" s="165"/>
      <c r="I213" s="165"/>
      <c r="J213" s="165"/>
      <c r="K213" s="165"/>
      <c r="L213" s="165"/>
      <c r="M213" s="165"/>
      <c r="N213" s="165"/>
      <c r="O213" s="165"/>
      <c r="P213" s="165"/>
      <c r="Q213" s="165"/>
      <c r="R213" s="165"/>
      <c r="S213" s="165"/>
    </row>
    <row r="214" spans="1:19" outlineLevel="2">
      <c r="A214" s="156" t="s">
        <v>400</v>
      </c>
      <c r="B214" s="160" t="s">
        <v>401</v>
      </c>
      <c r="C214" s="161" t="s">
        <v>106</v>
      </c>
      <c r="D214" s="162">
        <v>66</v>
      </c>
      <c r="E214" s="162"/>
      <c r="F214" s="162"/>
      <c r="G214" s="161"/>
      <c r="H214" s="161"/>
      <c r="I214" s="161"/>
      <c r="J214" s="161"/>
      <c r="K214" s="161"/>
      <c r="L214" s="161"/>
      <c r="M214" s="161"/>
      <c r="N214" s="161"/>
      <c r="O214" s="161"/>
      <c r="P214" s="161"/>
      <c r="Q214" s="161"/>
      <c r="R214" s="161"/>
      <c r="S214" s="161"/>
    </row>
    <row r="215" spans="1:19" outlineLevel="2">
      <c r="A215" s="156" t="s">
        <v>402</v>
      </c>
      <c r="B215" s="160" t="s">
        <v>403</v>
      </c>
      <c r="C215" s="161" t="s">
        <v>106</v>
      </c>
      <c r="D215" s="162">
        <v>22</v>
      </c>
      <c r="E215" s="162"/>
      <c r="F215" s="162"/>
      <c r="G215" s="161"/>
      <c r="H215" s="161"/>
      <c r="I215" s="161"/>
      <c r="J215" s="161"/>
      <c r="K215" s="161"/>
      <c r="L215" s="161"/>
      <c r="M215" s="161"/>
      <c r="N215" s="161"/>
      <c r="O215" s="161"/>
      <c r="P215" s="161"/>
      <c r="Q215" s="161"/>
      <c r="R215" s="161"/>
      <c r="S215" s="161"/>
    </row>
    <row r="216" spans="1:19" ht="30.95" outlineLevel="2">
      <c r="A216" s="156" t="s">
        <v>404</v>
      </c>
      <c r="B216" s="160" t="s">
        <v>405</v>
      </c>
      <c r="C216" s="161" t="s">
        <v>106</v>
      </c>
      <c r="D216" s="162">
        <v>24</v>
      </c>
      <c r="E216" s="162"/>
      <c r="F216" s="162"/>
      <c r="G216" s="161"/>
      <c r="H216" s="161"/>
      <c r="I216" s="161"/>
      <c r="J216" s="161"/>
      <c r="K216" s="161"/>
      <c r="L216" s="161"/>
      <c r="M216" s="161"/>
      <c r="N216" s="161"/>
      <c r="O216" s="161"/>
      <c r="P216" s="161"/>
      <c r="Q216" s="161"/>
      <c r="R216" s="161"/>
      <c r="S216" s="161"/>
    </row>
    <row r="217" spans="1:19" outlineLevel="2">
      <c r="A217" s="156" t="s">
        <v>406</v>
      </c>
      <c r="B217" s="160" t="s">
        <v>407</v>
      </c>
      <c r="C217" s="161" t="s">
        <v>106</v>
      </c>
      <c r="D217" s="162">
        <v>54</v>
      </c>
      <c r="E217" s="162"/>
      <c r="F217" s="162"/>
      <c r="G217" s="161"/>
      <c r="H217" s="161"/>
      <c r="I217" s="161"/>
      <c r="J217" s="161"/>
      <c r="K217" s="161"/>
      <c r="L217" s="161"/>
      <c r="M217" s="161"/>
      <c r="N217" s="161"/>
      <c r="O217" s="161"/>
      <c r="P217" s="161"/>
      <c r="Q217" s="161"/>
      <c r="R217" s="161"/>
      <c r="S217" s="161"/>
    </row>
    <row r="218" spans="1:19" outlineLevel="2">
      <c r="A218" s="156" t="s">
        <v>408</v>
      </c>
      <c r="B218" s="160" t="s">
        <v>409</v>
      </c>
      <c r="C218" s="161" t="s">
        <v>106</v>
      </c>
      <c r="D218" s="162">
        <v>18</v>
      </c>
      <c r="E218" s="162"/>
      <c r="F218" s="162"/>
      <c r="G218" s="161"/>
      <c r="H218" s="161"/>
      <c r="I218" s="161"/>
      <c r="J218" s="161"/>
      <c r="K218" s="161"/>
      <c r="L218" s="161"/>
      <c r="M218" s="161"/>
      <c r="N218" s="161"/>
      <c r="O218" s="161"/>
      <c r="P218" s="161"/>
      <c r="Q218" s="161"/>
      <c r="R218" s="161"/>
      <c r="S218" s="161"/>
    </row>
    <row r="219" spans="1:19" ht="46.5" outlineLevel="2">
      <c r="A219" s="156" t="s">
        <v>410</v>
      </c>
      <c r="B219" s="160" t="s">
        <v>411</v>
      </c>
      <c r="C219" s="161" t="s">
        <v>106</v>
      </c>
      <c r="D219" s="162">
        <v>60</v>
      </c>
      <c r="E219" s="162"/>
      <c r="F219" s="162"/>
      <c r="G219" s="161"/>
      <c r="H219" s="161"/>
      <c r="I219" s="161"/>
      <c r="J219" s="161"/>
      <c r="K219" s="161"/>
      <c r="L219" s="161"/>
      <c r="M219" s="161"/>
      <c r="N219" s="161"/>
      <c r="O219" s="161"/>
      <c r="P219" s="161"/>
      <c r="Q219" s="161"/>
      <c r="R219" s="161"/>
      <c r="S219" s="161"/>
    </row>
    <row r="220" spans="1:19" outlineLevel="2">
      <c r="A220" s="156" t="s">
        <v>412</v>
      </c>
      <c r="B220" s="160" t="s">
        <v>413</v>
      </c>
      <c r="C220" s="161" t="s">
        <v>106</v>
      </c>
      <c r="D220" s="162">
        <v>66</v>
      </c>
      <c r="E220" s="162"/>
      <c r="F220" s="162"/>
      <c r="G220" s="161"/>
      <c r="H220" s="161"/>
      <c r="I220" s="161"/>
      <c r="J220" s="161"/>
      <c r="K220" s="161"/>
      <c r="L220" s="161"/>
      <c r="M220" s="161"/>
      <c r="N220" s="161"/>
      <c r="O220" s="161"/>
      <c r="P220" s="161"/>
      <c r="Q220" s="161"/>
      <c r="R220" s="161"/>
      <c r="S220" s="161"/>
    </row>
    <row r="221" spans="1:19" outlineLevel="2">
      <c r="A221" s="156" t="s">
        <v>414</v>
      </c>
      <c r="B221" s="160" t="s">
        <v>415</v>
      </c>
      <c r="C221" s="161" t="s">
        <v>106</v>
      </c>
      <c r="D221" s="162">
        <v>22</v>
      </c>
      <c r="E221" s="162"/>
      <c r="F221" s="162"/>
      <c r="G221" s="161"/>
      <c r="H221" s="161"/>
      <c r="I221" s="161"/>
      <c r="J221" s="161"/>
      <c r="K221" s="161"/>
      <c r="L221" s="161"/>
      <c r="M221" s="161"/>
      <c r="N221" s="161"/>
      <c r="O221" s="161"/>
      <c r="P221" s="161"/>
      <c r="Q221" s="161"/>
      <c r="R221" s="161"/>
      <c r="S221" s="161"/>
    </row>
    <row r="222" spans="1:19" ht="30.95" outlineLevel="2">
      <c r="A222" s="156" t="s">
        <v>416</v>
      </c>
      <c r="B222" s="160" t="s">
        <v>417</v>
      </c>
      <c r="C222" s="161" t="s">
        <v>106</v>
      </c>
      <c r="D222" s="162">
        <v>211</v>
      </c>
      <c r="E222" s="162"/>
      <c r="F222" s="162"/>
      <c r="G222" s="161"/>
      <c r="H222" s="161"/>
      <c r="I222" s="161"/>
      <c r="J222" s="161"/>
      <c r="K222" s="161"/>
      <c r="L222" s="161"/>
      <c r="M222" s="161"/>
      <c r="N222" s="161"/>
      <c r="O222" s="161"/>
      <c r="P222" s="161"/>
      <c r="Q222" s="161"/>
      <c r="R222" s="161"/>
      <c r="S222" s="161"/>
    </row>
    <row r="223" spans="1:19" outlineLevel="2">
      <c r="A223" s="156" t="s">
        <v>418</v>
      </c>
      <c r="B223" s="160" t="s">
        <v>419</v>
      </c>
      <c r="C223" s="161" t="s">
        <v>106</v>
      </c>
      <c r="D223" s="162">
        <v>90</v>
      </c>
      <c r="E223" s="162"/>
      <c r="F223" s="162"/>
      <c r="G223" s="161"/>
      <c r="H223" s="161"/>
      <c r="I223" s="161"/>
      <c r="J223" s="161"/>
      <c r="K223" s="161"/>
      <c r="L223" s="161"/>
      <c r="M223" s="161"/>
      <c r="N223" s="161"/>
      <c r="O223" s="161"/>
      <c r="P223" s="161"/>
      <c r="Q223" s="161"/>
      <c r="R223" s="161"/>
      <c r="S223" s="161"/>
    </row>
    <row r="224" spans="1:19" outlineLevel="2">
      <c r="A224" s="156" t="s">
        <v>420</v>
      </c>
      <c r="B224" s="160" t="s">
        <v>421</v>
      </c>
      <c r="C224" s="161" t="s">
        <v>106</v>
      </c>
      <c r="D224" s="162">
        <v>30</v>
      </c>
      <c r="E224" s="162"/>
      <c r="F224" s="162"/>
      <c r="G224" s="161"/>
      <c r="H224" s="161"/>
      <c r="I224" s="161"/>
      <c r="J224" s="161"/>
      <c r="K224" s="161"/>
      <c r="L224" s="161"/>
      <c r="M224" s="161"/>
      <c r="N224" s="161"/>
      <c r="O224" s="161"/>
      <c r="P224" s="161"/>
      <c r="Q224" s="161"/>
      <c r="R224" s="161"/>
      <c r="S224" s="161"/>
    </row>
    <row r="225" spans="1:19" outlineLevel="2">
      <c r="A225" s="156" t="s">
        <v>422</v>
      </c>
      <c r="B225" s="160" t="s">
        <v>423</v>
      </c>
      <c r="C225" s="161" t="s">
        <v>106</v>
      </c>
      <c r="D225" s="162">
        <v>132</v>
      </c>
      <c r="E225" s="162"/>
      <c r="F225" s="162"/>
      <c r="G225" s="161"/>
      <c r="H225" s="161"/>
      <c r="I225" s="161"/>
      <c r="J225" s="161"/>
      <c r="K225" s="161"/>
      <c r="L225" s="161"/>
      <c r="M225" s="161"/>
      <c r="N225" s="161"/>
      <c r="O225" s="161"/>
      <c r="P225" s="161"/>
      <c r="Q225" s="161"/>
      <c r="R225" s="161"/>
      <c r="S225" s="161"/>
    </row>
    <row r="226" spans="1:19" outlineLevel="2">
      <c r="A226" s="156" t="s">
        <v>424</v>
      </c>
      <c r="B226" s="160" t="s">
        <v>425</v>
      </c>
      <c r="C226" s="161" t="s">
        <v>106</v>
      </c>
      <c r="D226" s="162">
        <v>44</v>
      </c>
      <c r="E226" s="162"/>
      <c r="F226" s="162"/>
      <c r="G226" s="161"/>
      <c r="H226" s="161"/>
      <c r="I226" s="161"/>
      <c r="J226" s="161"/>
      <c r="K226" s="161"/>
      <c r="L226" s="161"/>
      <c r="M226" s="161"/>
      <c r="N226" s="161"/>
      <c r="O226" s="161"/>
      <c r="P226" s="161"/>
      <c r="Q226" s="161"/>
      <c r="R226" s="161"/>
      <c r="S226" s="161"/>
    </row>
    <row r="227" spans="1:19" outlineLevel="2">
      <c r="A227" s="156" t="s">
        <v>426</v>
      </c>
      <c r="B227" s="160" t="s">
        <v>427</v>
      </c>
      <c r="C227" s="161" t="s">
        <v>106</v>
      </c>
      <c r="D227" s="162">
        <v>32</v>
      </c>
      <c r="E227" s="162"/>
      <c r="F227" s="162"/>
      <c r="G227" s="161"/>
      <c r="H227" s="161"/>
      <c r="I227" s="161"/>
      <c r="J227" s="161"/>
      <c r="K227" s="161"/>
      <c r="L227" s="161"/>
      <c r="M227" s="161"/>
      <c r="N227" s="161"/>
      <c r="O227" s="161"/>
      <c r="P227" s="161"/>
      <c r="Q227" s="161"/>
      <c r="R227" s="161"/>
      <c r="S227" s="161"/>
    </row>
    <row r="228" spans="1:19" ht="46.5" outlineLevel="2">
      <c r="A228" s="156" t="s">
        <v>428</v>
      </c>
      <c r="B228" s="160" t="s">
        <v>429</v>
      </c>
      <c r="C228" s="161" t="s">
        <v>106</v>
      </c>
      <c r="D228" s="162">
        <v>180</v>
      </c>
      <c r="E228" s="162"/>
      <c r="F228" s="162"/>
      <c r="G228" s="161"/>
      <c r="H228" s="161"/>
      <c r="I228" s="161"/>
      <c r="J228" s="161"/>
      <c r="K228" s="161"/>
      <c r="L228" s="161"/>
      <c r="M228" s="161"/>
      <c r="N228" s="161"/>
      <c r="O228" s="161"/>
      <c r="P228" s="161"/>
      <c r="Q228" s="161"/>
      <c r="R228" s="161"/>
      <c r="S228" s="161"/>
    </row>
    <row r="229" spans="1:19" outlineLevel="2">
      <c r="A229" s="156" t="s">
        <v>430</v>
      </c>
      <c r="B229" s="160" t="s">
        <v>431</v>
      </c>
      <c r="C229" s="161" t="s">
        <v>106</v>
      </c>
      <c r="D229" s="162">
        <v>40</v>
      </c>
      <c r="E229" s="162"/>
      <c r="F229" s="162"/>
      <c r="G229" s="161"/>
      <c r="H229" s="161"/>
      <c r="I229" s="161"/>
      <c r="J229" s="161"/>
      <c r="K229" s="161"/>
      <c r="L229" s="161"/>
      <c r="M229" s="161"/>
      <c r="N229" s="161"/>
      <c r="O229" s="161"/>
      <c r="P229" s="161"/>
      <c r="Q229" s="161"/>
      <c r="R229" s="161"/>
      <c r="S229" s="161"/>
    </row>
    <row r="230" spans="1:19" ht="30.95" outlineLevel="2">
      <c r="A230" s="156" t="s">
        <v>432</v>
      </c>
      <c r="B230" s="160" t="s">
        <v>433</v>
      </c>
      <c r="C230" s="161" t="s">
        <v>106</v>
      </c>
      <c r="D230" s="162">
        <v>32</v>
      </c>
      <c r="E230" s="162"/>
      <c r="F230" s="162"/>
      <c r="G230" s="161"/>
      <c r="H230" s="161"/>
      <c r="I230" s="161"/>
      <c r="J230" s="161"/>
      <c r="K230" s="161"/>
      <c r="L230" s="161"/>
      <c r="M230" s="161"/>
      <c r="N230" s="161"/>
      <c r="O230" s="161"/>
      <c r="P230" s="161"/>
      <c r="Q230" s="161"/>
      <c r="R230" s="161"/>
      <c r="S230" s="161"/>
    </row>
    <row r="231" spans="1:19" outlineLevel="2">
      <c r="A231" s="156" t="s">
        <v>434</v>
      </c>
      <c r="B231" s="160" t="s">
        <v>435</v>
      </c>
      <c r="C231" s="161" t="s">
        <v>106</v>
      </c>
      <c r="D231" s="162">
        <v>220</v>
      </c>
      <c r="E231" s="162"/>
      <c r="F231" s="162"/>
      <c r="G231" s="161"/>
      <c r="H231" s="161"/>
      <c r="I231" s="161"/>
      <c r="J231" s="161"/>
      <c r="K231" s="161"/>
      <c r="L231" s="161"/>
      <c r="M231" s="161"/>
      <c r="N231" s="161"/>
      <c r="O231" s="161"/>
      <c r="P231" s="161"/>
      <c r="Q231" s="161"/>
      <c r="R231" s="161"/>
      <c r="S231" s="161"/>
    </row>
    <row r="232" spans="1:19" outlineLevel="2">
      <c r="A232" s="156" t="s">
        <v>436</v>
      </c>
      <c r="B232" s="160" t="s">
        <v>437</v>
      </c>
      <c r="C232" s="161" t="s">
        <v>71</v>
      </c>
      <c r="D232" s="162">
        <v>50</v>
      </c>
      <c r="E232" s="162"/>
      <c r="F232" s="162"/>
      <c r="G232" s="161"/>
      <c r="H232" s="161"/>
      <c r="I232" s="161"/>
      <c r="J232" s="161"/>
      <c r="K232" s="161"/>
      <c r="L232" s="161"/>
      <c r="M232" s="161"/>
      <c r="N232" s="161"/>
      <c r="O232" s="161"/>
      <c r="P232" s="161"/>
      <c r="Q232" s="161"/>
      <c r="R232" s="161"/>
      <c r="S232" s="161"/>
    </row>
    <row r="233" spans="1:19" outlineLevel="2">
      <c r="A233" s="156" t="s">
        <v>438</v>
      </c>
      <c r="B233" s="160" t="s">
        <v>439</v>
      </c>
      <c r="C233" s="161" t="s">
        <v>106</v>
      </c>
      <c r="D233" s="162">
        <v>16</v>
      </c>
      <c r="E233" s="162"/>
      <c r="F233" s="162"/>
      <c r="G233" s="161"/>
      <c r="H233" s="161"/>
      <c r="I233" s="161"/>
      <c r="J233" s="161"/>
      <c r="K233" s="161"/>
      <c r="L233" s="161"/>
      <c r="M233" s="161"/>
      <c r="N233" s="161"/>
      <c r="O233" s="161"/>
      <c r="P233" s="161"/>
      <c r="Q233" s="161"/>
      <c r="R233" s="161"/>
      <c r="S233" s="161"/>
    </row>
    <row r="234" spans="1:19" ht="30.95" outlineLevel="2">
      <c r="A234" s="156" t="s">
        <v>440</v>
      </c>
      <c r="B234" s="160" t="s">
        <v>441</v>
      </c>
      <c r="C234" s="161" t="s">
        <v>71</v>
      </c>
      <c r="D234" s="162">
        <v>20</v>
      </c>
      <c r="E234" s="162"/>
      <c r="F234" s="162"/>
      <c r="G234" s="161"/>
      <c r="H234" s="161"/>
      <c r="I234" s="161"/>
      <c r="J234" s="161"/>
      <c r="K234" s="161"/>
      <c r="L234" s="161"/>
      <c r="M234" s="161"/>
      <c r="N234" s="161"/>
      <c r="O234" s="161"/>
      <c r="P234" s="161"/>
      <c r="Q234" s="161"/>
      <c r="R234" s="161"/>
      <c r="S234" s="161"/>
    </row>
    <row r="235" spans="1:19" outlineLevel="2">
      <c r="A235" s="156" t="s">
        <v>442</v>
      </c>
      <c r="B235" s="160" t="s">
        <v>443</v>
      </c>
      <c r="C235" s="161" t="s">
        <v>71</v>
      </c>
      <c r="D235" s="162">
        <v>88</v>
      </c>
      <c r="E235" s="162"/>
      <c r="F235" s="162"/>
      <c r="G235" s="161"/>
      <c r="H235" s="161"/>
      <c r="I235" s="161"/>
      <c r="J235" s="161"/>
      <c r="K235" s="161"/>
      <c r="L235" s="161"/>
      <c r="M235" s="161"/>
      <c r="N235" s="161"/>
      <c r="O235" s="161"/>
      <c r="P235" s="161"/>
      <c r="Q235" s="161"/>
      <c r="R235" s="161"/>
      <c r="S235" s="161"/>
    </row>
    <row r="236" spans="1:19" outlineLevel="2">
      <c r="A236" s="156" t="s">
        <v>444</v>
      </c>
      <c r="B236" s="160" t="s">
        <v>445</v>
      </c>
      <c r="C236" s="161" t="s">
        <v>106</v>
      </c>
      <c r="D236" s="162">
        <v>300</v>
      </c>
      <c r="E236" s="162"/>
      <c r="F236" s="162"/>
      <c r="G236" s="161"/>
      <c r="H236" s="161"/>
      <c r="I236" s="161"/>
      <c r="J236" s="161"/>
      <c r="K236" s="161"/>
      <c r="L236" s="161"/>
      <c r="M236" s="161"/>
      <c r="N236" s="161"/>
      <c r="O236" s="161"/>
      <c r="P236" s="161"/>
      <c r="Q236" s="161"/>
      <c r="R236" s="161"/>
      <c r="S236" s="161"/>
    </row>
    <row r="237" spans="1:19" outlineLevel="2">
      <c r="A237" s="156" t="s">
        <v>446</v>
      </c>
      <c r="B237" s="160" t="s">
        <v>447</v>
      </c>
      <c r="C237" s="161" t="s">
        <v>71</v>
      </c>
      <c r="D237" s="162">
        <v>1</v>
      </c>
      <c r="E237" s="162"/>
      <c r="F237" s="162"/>
      <c r="G237" s="161"/>
      <c r="H237" s="161"/>
      <c r="I237" s="161"/>
      <c r="J237" s="161"/>
      <c r="K237" s="161"/>
      <c r="L237" s="161"/>
      <c r="M237" s="161"/>
      <c r="N237" s="161"/>
      <c r="O237" s="161"/>
      <c r="P237" s="161"/>
      <c r="Q237" s="161"/>
      <c r="R237" s="161"/>
      <c r="S237" s="161"/>
    </row>
    <row r="238" spans="1:19" outlineLevel="2">
      <c r="A238" s="156" t="s">
        <v>448</v>
      </c>
      <c r="B238" s="160" t="s">
        <v>449</v>
      </c>
      <c r="C238" s="161" t="s">
        <v>106</v>
      </c>
      <c r="D238" s="162">
        <v>36</v>
      </c>
      <c r="E238" s="162"/>
      <c r="F238" s="162"/>
      <c r="G238" s="161"/>
      <c r="H238" s="161"/>
      <c r="I238" s="161"/>
      <c r="J238" s="161"/>
      <c r="K238" s="161"/>
      <c r="L238" s="161"/>
      <c r="M238" s="161"/>
      <c r="N238" s="161"/>
      <c r="O238" s="161"/>
      <c r="P238" s="161"/>
      <c r="Q238" s="161"/>
      <c r="R238" s="161"/>
      <c r="S238" s="161"/>
    </row>
    <row r="239" spans="1:19" outlineLevel="2">
      <c r="A239" s="156" t="s">
        <v>450</v>
      </c>
      <c r="B239" s="160" t="s">
        <v>451</v>
      </c>
      <c r="C239" s="161" t="s">
        <v>106</v>
      </c>
      <c r="D239" s="162">
        <v>12</v>
      </c>
      <c r="E239" s="162"/>
      <c r="F239" s="162"/>
      <c r="G239" s="161"/>
      <c r="H239" s="161"/>
      <c r="I239" s="161"/>
      <c r="J239" s="161"/>
      <c r="K239" s="161"/>
      <c r="L239" s="161"/>
      <c r="M239" s="161"/>
      <c r="N239" s="161"/>
      <c r="O239" s="161"/>
      <c r="P239" s="161"/>
      <c r="Q239" s="161"/>
      <c r="R239" s="161"/>
      <c r="S239" s="161"/>
    </row>
    <row r="240" spans="1:19" outlineLevel="2">
      <c r="A240" s="156" t="s">
        <v>452</v>
      </c>
      <c r="B240" s="160" t="s">
        <v>453</v>
      </c>
      <c r="C240" s="161" t="s">
        <v>71</v>
      </c>
      <c r="D240" s="162">
        <v>1</v>
      </c>
      <c r="E240" s="162"/>
      <c r="F240" s="162"/>
      <c r="G240" s="161"/>
      <c r="H240" s="161"/>
      <c r="I240" s="161"/>
      <c r="J240" s="161"/>
      <c r="K240" s="161"/>
      <c r="L240" s="161"/>
      <c r="M240" s="161"/>
      <c r="N240" s="161"/>
      <c r="O240" s="161"/>
      <c r="P240" s="161"/>
      <c r="Q240" s="161"/>
      <c r="R240" s="161"/>
      <c r="S240" s="161"/>
    </row>
    <row r="241" spans="1:19" outlineLevel="2">
      <c r="A241" s="156" t="s">
        <v>454</v>
      </c>
      <c r="B241" s="160" t="s">
        <v>455</v>
      </c>
      <c r="C241" s="161" t="s">
        <v>71</v>
      </c>
      <c r="D241" s="162">
        <v>2</v>
      </c>
      <c r="E241" s="162"/>
      <c r="F241" s="162"/>
      <c r="G241" s="161"/>
      <c r="H241" s="161"/>
      <c r="I241" s="161"/>
      <c r="J241" s="161"/>
      <c r="K241" s="161"/>
      <c r="L241" s="161"/>
      <c r="M241" s="161"/>
      <c r="N241" s="161"/>
      <c r="O241" s="161"/>
      <c r="P241" s="161"/>
      <c r="Q241" s="161"/>
      <c r="R241" s="161"/>
      <c r="S241" s="161"/>
    </row>
    <row r="242" spans="1:19" outlineLevel="2">
      <c r="A242" s="156" t="s">
        <v>456</v>
      </c>
      <c r="B242" s="160" t="s">
        <v>457</v>
      </c>
      <c r="C242" s="161" t="s">
        <v>106</v>
      </c>
      <c r="D242" s="162">
        <v>16</v>
      </c>
      <c r="E242" s="162"/>
      <c r="F242" s="162"/>
      <c r="G242" s="161"/>
      <c r="H242" s="161"/>
      <c r="I242" s="161"/>
      <c r="J242" s="161"/>
      <c r="K242" s="161"/>
      <c r="L242" s="161"/>
      <c r="M242" s="161"/>
      <c r="N242" s="161"/>
      <c r="O242" s="161"/>
      <c r="P242" s="161"/>
      <c r="Q242" s="161"/>
      <c r="R242" s="161"/>
      <c r="S242" s="161"/>
    </row>
    <row r="243" spans="1:19" outlineLevel="2">
      <c r="A243" s="156" t="s">
        <v>458</v>
      </c>
      <c r="B243" s="160" t="s">
        <v>459</v>
      </c>
      <c r="C243" s="161" t="s">
        <v>106</v>
      </c>
      <c r="D243" s="162">
        <v>12</v>
      </c>
      <c r="E243" s="162"/>
      <c r="F243" s="162"/>
      <c r="G243" s="161"/>
      <c r="H243" s="161"/>
      <c r="I243" s="161"/>
      <c r="J243" s="161"/>
      <c r="K243" s="161"/>
      <c r="L243" s="161"/>
      <c r="M243" s="161"/>
      <c r="N243" s="161"/>
      <c r="O243" s="161"/>
      <c r="P243" s="161"/>
      <c r="Q243" s="161"/>
      <c r="R243" s="161"/>
      <c r="S243" s="161"/>
    </row>
    <row r="244" spans="1:19" outlineLevel="2">
      <c r="A244" s="156" t="s">
        <v>460</v>
      </c>
      <c r="B244" s="160" t="s">
        <v>461</v>
      </c>
      <c r="C244" s="161" t="s">
        <v>106</v>
      </c>
      <c r="D244" s="162">
        <v>30</v>
      </c>
      <c r="E244" s="162"/>
      <c r="F244" s="162"/>
      <c r="G244" s="161"/>
      <c r="H244" s="161"/>
      <c r="I244" s="161"/>
      <c r="J244" s="161"/>
      <c r="K244" s="161"/>
      <c r="L244" s="161"/>
      <c r="M244" s="161"/>
      <c r="N244" s="161"/>
      <c r="O244" s="161"/>
      <c r="P244" s="161"/>
      <c r="Q244" s="161"/>
      <c r="R244" s="161"/>
      <c r="S244" s="161"/>
    </row>
    <row r="245" spans="1:19" outlineLevel="2">
      <c r="A245" s="156" t="s">
        <v>462</v>
      </c>
      <c r="B245" s="160" t="s">
        <v>463</v>
      </c>
      <c r="C245" s="161" t="s">
        <v>71</v>
      </c>
      <c r="D245" s="162">
        <v>14</v>
      </c>
      <c r="E245" s="162"/>
      <c r="F245" s="162"/>
      <c r="G245" s="161"/>
      <c r="H245" s="161"/>
      <c r="I245" s="161"/>
      <c r="J245" s="161"/>
      <c r="K245" s="161"/>
      <c r="L245" s="161"/>
      <c r="M245" s="161"/>
      <c r="N245" s="161"/>
      <c r="O245" s="161"/>
      <c r="P245" s="161"/>
      <c r="Q245" s="161"/>
      <c r="R245" s="161"/>
      <c r="S245" s="161"/>
    </row>
    <row r="246" spans="1:19" outlineLevel="2">
      <c r="A246" s="156" t="s">
        <v>464</v>
      </c>
      <c r="B246" s="160" t="s">
        <v>465</v>
      </c>
      <c r="C246" s="161" t="s">
        <v>71</v>
      </c>
      <c r="D246" s="162">
        <v>10</v>
      </c>
      <c r="E246" s="162"/>
      <c r="F246" s="162"/>
      <c r="G246" s="161"/>
      <c r="H246" s="161"/>
      <c r="I246" s="161"/>
      <c r="J246" s="161"/>
      <c r="K246" s="161"/>
      <c r="L246" s="161"/>
      <c r="M246" s="161"/>
      <c r="N246" s="161"/>
      <c r="O246" s="161"/>
      <c r="P246" s="161"/>
      <c r="Q246" s="161"/>
      <c r="R246" s="161"/>
      <c r="S246" s="161"/>
    </row>
    <row r="247" spans="1:19" outlineLevel="2">
      <c r="A247" s="156" t="s">
        <v>466</v>
      </c>
      <c r="B247" s="160" t="s">
        <v>467</v>
      </c>
      <c r="C247" s="161" t="s">
        <v>71</v>
      </c>
      <c r="D247" s="162">
        <v>8</v>
      </c>
      <c r="E247" s="162"/>
      <c r="F247" s="162"/>
      <c r="G247" s="161"/>
      <c r="H247" s="161"/>
      <c r="I247" s="161"/>
      <c r="J247" s="161"/>
      <c r="K247" s="161"/>
      <c r="L247" s="161"/>
      <c r="M247" s="161"/>
      <c r="N247" s="161"/>
      <c r="O247" s="161"/>
      <c r="P247" s="161"/>
      <c r="Q247" s="161"/>
      <c r="R247" s="161"/>
      <c r="S247" s="161"/>
    </row>
    <row r="248" spans="1:19" outlineLevel="2">
      <c r="A248" s="156" t="s">
        <v>468</v>
      </c>
      <c r="B248" s="160" t="s">
        <v>469</v>
      </c>
      <c r="C248" s="161" t="s">
        <v>71</v>
      </c>
      <c r="D248" s="162">
        <v>1</v>
      </c>
      <c r="E248" s="162"/>
      <c r="F248" s="162"/>
      <c r="G248" s="161"/>
      <c r="H248" s="161"/>
      <c r="I248" s="161"/>
      <c r="J248" s="161"/>
      <c r="K248" s="161"/>
      <c r="L248" s="161"/>
      <c r="M248" s="161"/>
      <c r="N248" s="161"/>
      <c r="O248" s="161"/>
      <c r="P248" s="161"/>
      <c r="Q248" s="161"/>
      <c r="R248" s="161"/>
      <c r="S248" s="161"/>
    </row>
    <row r="249" spans="1:19" ht="30.95" outlineLevel="2">
      <c r="A249" s="156" t="s">
        <v>470</v>
      </c>
      <c r="B249" s="160" t="s">
        <v>471</v>
      </c>
      <c r="C249" s="161" t="s">
        <v>117</v>
      </c>
      <c r="D249" s="162">
        <v>1</v>
      </c>
      <c r="E249" s="162"/>
      <c r="F249" s="162"/>
      <c r="G249" s="161"/>
      <c r="H249" s="161"/>
      <c r="I249" s="161"/>
      <c r="J249" s="161"/>
      <c r="K249" s="161"/>
      <c r="L249" s="161"/>
      <c r="M249" s="161"/>
      <c r="N249" s="161"/>
      <c r="O249" s="161"/>
      <c r="P249" s="161"/>
      <c r="Q249" s="161"/>
      <c r="R249" s="161"/>
      <c r="S249" s="161"/>
    </row>
    <row r="250" spans="1:19" s="167" customFormat="1" ht="18.600000000000001" outlineLevel="1">
      <c r="A250" s="165" t="s">
        <v>472</v>
      </c>
      <c r="B250" s="166" t="s">
        <v>473</v>
      </c>
      <c r="C250" s="165"/>
      <c r="D250" s="165"/>
      <c r="E250" s="165"/>
      <c r="F250" s="165"/>
      <c r="G250" s="165"/>
      <c r="H250" s="165"/>
      <c r="I250" s="165"/>
      <c r="J250" s="165"/>
      <c r="K250" s="165"/>
      <c r="L250" s="165"/>
      <c r="M250" s="165"/>
      <c r="N250" s="165"/>
      <c r="O250" s="165"/>
      <c r="P250" s="165"/>
      <c r="Q250" s="165"/>
      <c r="R250" s="165"/>
      <c r="S250" s="165"/>
    </row>
    <row r="251" spans="1:19" outlineLevel="2">
      <c r="A251" s="156" t="s">
        <v>474</v>
      </c>
      <c r="B251" s="160" t="s">
        <v>475</v>
      </c>
      <c r="C251" s="161" t="s">
        <v>476</v>
      </c>
      <c r="D251" s="162">
        <v>90</v>
      </c>
      <c r="F251" s="162"/>
      <c r="G251" s="161"/>
      <c r="H251" s="161"/>
      <c r="I251" s="161"/>
      <c r="J251" s="161"/>
      <c r="K251" s="161"/>
      <c r="L251" s="161"/>
      <c r="M251" s="161"/>
      <c r="N251" s="161"/>
      <c r="O251" s="161"/>
      <c r="P251" s="161"/>
      <c r="Q251" s="161"/>
      <c r="R251" s="161"/>
      <c r="S251" s="161"/>
    </row>
    <row r="252" spans="1:19" outlineLevel="2">
      <c r="A252" s="156" t="s">
        <v>477</v>
      </c>
      <c r="B252" s="160" t="s">
        <v>478</v>
      </c>
      <c r="C252" s="161" t="s">
        <v>476</v>
      </c>
      <c r="D252" s="162">
        <v>30</v>
      </c>
      <c r="F252" s="162"/>
      <c r="G252" s="161"/>
      <c r="H252" s="161"/>
      <c r="I252" s="161"/>
      <c r="J252" s="161"/>
      <c r="K252" s="161"/>
      <c r="L252" s="161"/>
      <c r="M252" s="161"/>
      <c r="N252" s="161"/>
      <c r="O252" s="161"/>
      <c r="P252" s="161"/>
      <c r="Q252" s="161"/>
      <c r="R252" s="161"/>
      <c r="S252" s="161"/>
    </row>
    <row r="253" spans="1:19" ht="30.95" outlineLevel="2">
      <c r="A253" s="156" t="s">
        <v>479</v>
      </c>
      <c r="B253" s="160" t="s">
        <v>480</v>
      </c>
      <c r="C253" s="161" t="s">
        <v>476</v>
      </c>
      <c r="D253" s="162">
        <v>24</v>
      </c>
      <c r="F253" s="162"/>
      <c r="G253" s="161"/>
      <c r="H253" s="161"/>
      <c r="I253" s="161"/>
      <c r="J253" s="161"/>
      <c r="K253" s="161"/>
      <c r="L253" s="161"/>
      <c r="M253" s="161"/>
      <c r="N253" s="161"/>
      <c r="O253" s="161"/>
      <c r="P253" s="161"/>
      <c r="Q253" s="161"/>
      <c r="R253" s="161"/>
      <c r="S253" s="161"/>
    </row>
    <row r="254" spans="1:19" outlineLevel="2">
      <c r="A254" s="156" t="s">
        <v>481</v>
      </c>
      <c r="B254" s="160" t="s">
        <v>482</v>
      </c>
      <c r="C254" s="161" t="s">
        <v>476</v>
      </c>
      <c r="D254" s="162">
        <v>132</v>
      </c>
      <c r="F254" s="162"/>
      <c r="G254" s="161"/>
      <c r="H254" s="161"/>
      <c r="I254" s="161"/>
      <c r="J254" s="161"/>
      <c r="K254" s="161"/>
      <c r="L254" s="161"/>
      <c r="M254" s="161"/>
      <c r="N254" s="161"/>
      <c r="O254" s="161"/>
      <c r="P254" s="161"/>
      <c r="Q254" s="161"/>
      <c r="R254" s="161"/>
      <c r="S254" s="161"/>
    </row>
    <row r="255" spans="1:19" outlineLevel="2">
      <c r="A255" s="156" t="s">
        <v>483</v>
      </c>
      <c r="B255" s="160" t="s">
        <v>484</v>
      </c>
      <c r="C255" s="161" t="s">
        <v>476</v>
      </c>
      <c r="D255" s="162">
        <v>44</v>
      </c>
      <c r="F255" s="162"/>
      <c r="G255" s="161"/>
      <c r="H255" s="161"/>
      <c r="I255" s="161"/>
      <c r="J255" s="161"/>
      <c r="K255" s="161"/>
      <c r="L255" s="161"/>
      <c r="M255" s="161"/>
      <c r="N255" s="161"/>
      <c r="O255" s="161"/>
      <c r="P255" s="161"/>
      <c r="Q255" s="161"/>
      <c r="R255" s="161"/>
      <c r="S255" s="161"/>
    </row>
    <row r="256" spans="1:19" ht="46.5" outlineLevel="2">
      <c r="A256" s="156" t="s">
        <v>485</v>
      </c>
      <c r="B256" s="160" t="s">
        <v>411</v>
      </c>
      <c r="C256" s="161" t="s">
        <v>476</v>
      </c>
      <c r="D256" s="162">
        <v>80</v>
      </c>
      <c r="F256" s="162"/>
      <c r="G256" s="161"/>
      <c r="H256" s="161"/>
      <c r="I256" s="161"/>
      <c r="J256" s="161"/>
      <c r="K256" s="161"/>
      <c r="L256" s="161"/>
      <c r="M256" s="161"/>
      <c r="N256" s="161"/>
      <c r="O256" s="161"/>
      <c r="P256" s="161"/>
      <c r="Q256" s="161"/>
      <c r="R256" s="161"/>
      <c r="S256" s="161"/>
    </row>
    <row r="257" spans="1:19" ht="30.95" outlineLevel="2">
      <c r="A257" s="156" t="s">
        <v>486</v>
      </c>
      <c r="B257" s="160" t="s">
        <v>487</v>
      </c>
      <c r="C257" s="161" t="s">
        <v>476</v>
      </c>
      <c r="D257" s="162">
        <v>192</v>
      </c>
      <c r="F257" s="162"/>
      <c r="G257" s="161"/>
      <c r="H257" s="161"/>
      <c r="I257" s="161"/>
      <c r="J257" s="161"/>
      <c r="K257" s="161"/>
      <c r="L257" s="161"/>
      <c r="M257" s="161"/>
      <c r="N257" s="161"/>
      <c r="O257" s="161"/>
      <c r="P257" s="161"/>
      <c r="Q257" s="161"/>
      <c r="R257" s="161"/>
      <c r="S257" s="161"/>
    </row>
    <row r="258" spans="1:19" outlineLevel="2">
      <c r="A258" s="156" t="s">
        <v>488</v>
      </c>
      <c r="B258" s="160" t="s">
        <v>415</v>
      </c>
      <c r="C258" s="161" t="s">
        <v>476</v>
      </c>
      <c r="D258" s="162">
        <v>22</v>
      </c>
      <c r="F258" s="162"/>
      <c r="G258" s="161"/>
      <c r="H258" s="161"/>
      <c r="I258" s="161"/>
      <c r="J258" s="161"/>
      <c r="K258" s="161"/>
      <c r="L258" s="161"/>
      <c r="M258" s="161"/>
      <c r="N258" s="161"/>
      <c r="O258" s="161"/>
      <c r="P258" s="161"/>
      <c r="Q258" s="161"/>
      <c r="R258" s="161"/>
      <c r="S258" s="161"/>
    </row>
    <row r="259" spans="1:19" ht="30.95" outlineLevel="2">
      <c r="A259" s="156" t="s">
        <v>489</v>
      </c>
      <c r="B259" s="160" t="s">
        <v>490</v>
      </c>
      <c r="C259" s="161" t="s">
        <v>476</v>
      </c>
      <c r="D259" s="162">
        <v>740</v>
      </c>
      <c r="F259" s="162"/>
      <c r="G259" s="161"/>
      <c r="H259" s="161"/>
      <c r="I259" s="161"/>
      <c r="J259" s="161"/>
      <c r="K259" s="161"/>
      <c r="L259" s="161"/>
      <c r="M259" s="161"/>
      <c r="N259" s="161"/>
      <c r="O259" s="161"/>
      <c r="P259" s="161"/>
      <c r="Q259" s="161"/>
      <c r="R259" s="161"/>
      <c r="S259" s="161"/>
    </row>
    <row r="260" spans="1:19" outlineLevel="2">
      <c r="A260" s="156" t="s">
        <v>491</v>
      </c>
      <c r="B260" s="160" t="s">
        <v>427</v>
      </c>
      <c r="C260" s="161" t="s">
        <v>476</v>
      </c>
      <c r="D260" s="162">
        <v>60</v>
      </c>
      <c r="F260" s="162"/>
      <c r="G260" s="161"/>
      <c r="H260" s="161"/>
      <c r="I260" s="161"/>
      <c r="J260" s="161"/>
      <c r="K260" s="161"/>
      <c r="L260" s="161"/>
      <c r="M260" s="161"/>
      <c r="N260" s="161"/>
      <c r="O260" s="161"/>
      <c r="P260" s="161"/>
      <c r="Q260" s="161"/>
      <c r="R260" s="161"/>
      <c r="S260" s="161"/>
    </row>
    <row r="261" spans="1:19" ht="30.95" outlineLevel="2">
      <c r="A261" s="156" t="s">
        <v>492</v>
      </c>
      <c r="B261" s="160" t="s">
        <v>493</v>
      </c>
      <c r="C261" s="161" t="s">
        <v>476</v>
      </c>
      <c r="D261" s="162">
        <v>180</v>
      </c>
      <c r="F261" s="162"/>
      <c r="G261" s="161"/>
      <c r="H261" s="161"/>
      <c r="I261" s="161"/>
      <c r="J261" s="161"/>
      <c r="K261" s="161"/>
      <c r="L261" s="161"/>
      <c r="M261" s="161"/>
      <c r="N261" s="161"/>
      <c r="O261" s="161"/>
      <c r="P261" s="161"/>
      <c r="Q261" s="161"/>
      <c r="R261" s="161"/>
      <c r="S261" s="161"/>
    </row>
    <row r="262" spans="1:19" outlineLevel="2">
      <c r="A262" s="156" t="s">
        <v>494</v>
      </c>
      <c r="B262" s="160" t="s">
        <v>431</v>
      </c>
      <c r="C262" s="161" t="s">
        <v>120</v>
      </c>
      <c r="D262" s="162">
        <v>40</v>
      </c>
      <c r="F262" s="162"/>
      <c r="G262" s="161"/>
      <c r="H262" s="161"/>
      <c r="I262" s="161"/>
      <c r="J262" s="161"/>
      <c r="K262" s="161"/>
      <c r="L262" s="161"/>
      <c r="M262" s="161"/>
      <c r="N262" s="161"/>
      <c r="O262" s="161"/>
      <c r="P262" s="161"/>
      <c r="Q262" s="161"/>
      <c r="R262" s="161"/>
      <c r="S262" s="161"/>
    </row>
    <row r="263" spans="1:19" outlineLevel="2">
      <c r="A263" s="156" t="s">
        <v>495</v>
      </c>
      <c r="B263" s="160" t="s">
        <v>496</v>
      </c>
      <c r="C263" s="161" t="s">
        <v>476</v>
      </c>
      <c r="D263" s="162">
        <v>32</v>
      </c>
      <c r="F263" s="162"/>
      <c r="G263" s="161"/>
      <c r="H263" s="161"/>
      <c r="I263" s="161"/>
      <c r="J263" s="161"/>
      <c r="K263" s="161"/>
      <c r="L263" s="161"/>
      <c r="M263" s="161"/>
      <c r="N263" s="161"/>
      <c r="O263" s="161"/>
      <c r="P263" s="161"/>
      <c r="Q263" s="161"/>
      <c r="R263" s="161"/>
      <c r="S263" s="161"/>
    </row>
    <row r="264" spans="1:19" outlineLevel="2">
      <c r="A264" s="156" t="s">
        <v>497</v>
      </c>
      <c r="B264" s="160" t="s">
        <v>427</v>
      </c>
      <c r="C264" s="161" t="s">
        <v>476</v>
      </c>
      <c r="D264" s="162">
        <v>32</v>
      </c>
      <c r="F264" s="162"/>
      <c r="G264" s="161"/>
      <c r="H264" s="161"/>
      <c r="I264" s="161"/>
      <c r="J264" s="161"/>
      <c r="K264" s="161"/>
      <c r="L264" s="161"/>
      <c r="M264" s="161"/>
      <c r="N264" s="161"/>
      <c r="O264" s="161"/>
      <c r="P264" s="161"/>
      <c r="Q264" s="161"/>
      <c r="R264" s="161"/>
      <c r="S264" s="161"/>
    </row>
    <row r="265" spans="1:19" ht="30.95" outlineLevel="2">
      <c r="A265" s="156" t="s">
        <v>498</v>
      </c>
      <c r="B265" s="160" t="s">
        <v>499</v>
      </c>
      <c r="C265" s="161" t="s">
        <v>476</v>
      </c>
      <c r="D265" s="162">
        <v>120</v>
      </c>
      <c r="F265" s="162"/>
      <c r="G265" s="161"/>
      <c r="H265" s="161"/>
      <c r="I265" s="161"/>
      <c r="J265" s="161"/>
      <c r="K265" s="161"/>
      <c r="L265" s="161"/>
      <c r="M265" s="161"/>
      <c r="N265" s="161"/>
      <c r="O265" s="161"/>
      <c r="P265" s="161"/>
      <c r="Q265" s="161"/>
      <c r="R265" s="161"/>
      <c r="S265" s="161"/>
    </row>
    <row r="266" spans="1:19" outlineLevel="2">
      <c r="A266" s="156" t="s">
        <v>500</v>
      </c>
      <c r="B266" s="160" t="s">
        <v>431</v>
      </c>
      <c r="C266" s="161" t="s">
        <v>120</v>
      </c>
      <c r="D266" s="162">
        <v>30</v>
      </c>
      <c r="F266" s="162"/>
      <c r="G266" s="161"/>
      <c r="H266" s="161"/>
      <c r="I266" s="161"/>
      <c r="J266" s="161"/>
      <c r="K266" s="161"/>
      <c r="L266" s="161"/>
      <c r="M266" s="161"/>
      <c r="N266" s="161"/>
      <c r="O266" s="161"/>
      <c r="P266" s="161"/>
      <c r="Q266" s="161"/>
      <c r="R266" s="161"/>
      <c r="S266" s="161"/>
    </row>
    <row r="267" spans="1:19" outlineLevel="2">
      <c r="A267" s="156" t="s">
        <v>501</v>
      </c>
      <c r="B267" s="160" t="s">
        <v>496</v>
      </c>
      <c r="C267" s="161" t="s">
        <v>476</v>
      </c>
      <c r="D267" s="162">
        <v>24</v>
      </c>
      <c r="F267" s="162"/>
      <c r="G267" s="161"/>
      <c r="H267" s="161"/>
      <c r="I267" s="161"/>
      <c r="J267" s="161"/>
      <c r="K267" s="161"/>
      <c r="L267" s="161"/>
      <c r="M267" s="161"/>
      <c r="N267" s="161"/>
      <c r="O267" s="161"/>
      <c r="P267" s="161"/>
      <c r="Q267" s="161"/>
      <c r="R267" s="161"/>
      <c r="S267" s="161"/>
    </row>
    <row r="268" spans="1:19" outlineLevel="2">
      <c r="A268" s="156" t="s">
        <v>502</v>
      </c>
      <c r="B268" s="160" t="s">
        <v>435</v>
      </c>
      <c r="C268" s="161" t="s">
        <v>476</v>
      </c>
      <c r="D268" s="162">
        <v>300</v>
      </c>
      <c r="F268" s="162"/>
      <c r="G268" s="161"/>
      <c r="H268" s="161"/>
      <c r="I268" s="161"/>
      <c r="J268" s="161"/>
      <c r="K268" s="161"/>
      <c r="L268" s="161"/>
      <c r="M268" s="161"/>
      <c r="N268" s="161"/>
      <c r="O268" s="161"/>
      <c r="P268" s="161"/>
      <c r="Q268" s="161"/>
      <c r="R268" s="161"/>
      <c r="S268" s="161"/>
    </row>
    <row r="269" spans="1:19" outlineLevel="2">
      <c r="A269" s="156" t="s">
        <v>503</v>
      </c>
      <c r="B269" s="160" t="s">
        <v>437</v>
      </c>
      <c r="C269" s="161" t="s">
        <v>120</v>
      </c>
      <c r="D269" s="162">
        <v>80</v>
      </c>
      <c r="F269" s="162"/>
      <c r="G269" s="161"/>
      <c r="H269" s="161"/>
      <c r="I269" s="161"/>
      <c r="J269" s="161"/>
      <c r="K269" s="161"/>
      <c r="L269" s="161"/>
      <c r="M269" s="161"/>
      <c r="N269" s="161"/>
      <c r="O269" s="161"/>
      <c r="P269" s="161"/>
      <c r="Q269" s="161"/>
      <c r="R269" s="161"/>
      <c r="S269" s="161"/>
    </row>
    <row r="270" spans="1:19" outlineLevel="2">
      <c r="A270" s="156" t="s">
        <v>504</v>
      </c>
      <c r="B270" s="160" t="s">
        <v>439</v>
      </c>
      <c r="C270" s="161" t="s">
        <v>120</v>
      </c>
      <c r="D270" s="162">
        <v>16</v>
      </c>
      <c r="F270" s="162"/>
      <c r="G270" s="161"/>
      <c r="H270" s="161"/>
      <c r="I270" s="161"/>
      <c r="J270" s="161"/>
      <c r="K270" s="161"/>
      <c r="L270" s="161"/>
      <c r="M270" s="161"/>
      <c r="N270" s="161"/>
      <c r="O270" s="161"/>
      <c r="P270" s="161"/>
      <c r="Q270" s="161"/>
      <c r="R270" s="161"/>
      <c r="S270" s="161"/>
    </row>
    <row r="271" spans="1:19" ht="30.95" outlineLevel="2">
      <c r="A271" s="156" t="s">
        <v>505</v>
      </c>
      <c r="B271" s="160" t="s">
        <v>506</v>
      </c>
      <c r="C271" s="161" t="s">
        <v>120</v>
      </c>
      <c r="D271" s="162">
        <v>58</v>
      </c>
      <c r="F271" s="162"/>
      <c r="G271" s="161"/>
      <c r="H271" s="161"/>
      <c r="I271" s="161"/>
      <c r="J271" s="161"/>
      <c r="K271" s="161"/>
      <c r="L271" s="161"/>
      <c r="M271" s="161"/>
      <c r="N271" s="161"/>
      <c r="O271" s="161"/>
      <c r="P271" s="161"/>
      <c r="Q271" s="161"/>
      <c r="R271" s="161"/>
      <c r="S271" s="161"/>
    </row>
    <row r="272" spans="1:19" outlineLevel="2">
      <c r="A272" s="156" t="s">
        <v>507</v>
      </c>
      <c r="B272" s="160" t="s">
        <v>443</v>
      </c>
      <c r="C272" s="161" t="s">
        <v>120</v>
      </c>
      <c r="D272" s="162">
        <v>88</v>
      </c>
      <c r="F272" s="162"/>
      <c r="G272" s="161"/>
      <c r="H272" s="161"/>
      <c r="I272" s="161"/>
      <c r="J272" s="161"/>
      <c r="K272" s="161"/>
      <c r="L272" s="161"/>
      <c r="M272" s="161"/>
      <c r="N272" s="161"/>
      <c r="O272" s="161"/>
      <c r="P272" s="161"/>
      <c r="Q272" s="161"/>
      <c r="R272" s="161"/>
      <c r="S272" s="161"/>
    </row>
    <row r="273" spans="1:19" outlineLevel="2">
      <c r="A273" s="156" t="s">
        <v>508</v>
      </c>
      <c r="B273" s="160" t="s">
        <v>445</v>
      </c>
      <c r="C273" s="161" t="s">
        <v>106</v>
      </c>
      <c r="D273" s="162">
        <v>300</v>
      </c>
      <c r="F273" s="162"/>
      <c r="G273" s="161"/>
      <c r="H273" s="161"/>
      <c r="I273" s="161"/>
      <c r="J273" s="161"/>
      <c r="K273" s="161"/>
      <c r="L273" s="161"/>
      <c r="M273" s="161"/>
      <c r="N273" s="161"/>
      <c r="O273" s="161"/>
      <c r="P273" s="161"/>
      <c r="Q273" s="161"/>
      <c r="R273" s="161"/>
      <c r="S273" s="161"/>
    </row>
    <row r="274" spans="1:19" outlineLevel="2">
      <c r="A274" s="156" t="s">
        <v>509</v>
      </c>
      <c r="B274" s="160" t="s">
        <v>510</v>
      </c>
      <c r="C274" s="161" t="s">
        <v>120</v>
      </c>
      <c r="D274" s="162">
        <v>4</v>
      </c>
      <c r="F274" s="162"/>
      <c r="G274" s="161"/>
      <c r="H274" s="161"/>
      <c r="I274" s="161"/>
      <c r="J274" s="161"/>
      <c r="K274" s="161"/>
      <c r="L274" s="161"/>
      <c r="M274" s="161"/>
      <c r="N274" s="161"/>
      <c r="O274" s="161"/>
      <c r="P274" s="161"/>
      <c r="Q274" s="161"/>
      <c r="R274" s="161"/>
      <c r="S274" s="161"/>
    </row>
    <row r="275" spans="1:19" outlineLevel="2">
      <c r="A275" s="156" t="s">
        <v>511</v>
      </c>
      <c r="B275" s="160" t="s">
        <v>512</v>
      </c>
      <c r="C275" s="161" t="s">
        <v>106</v>
      </c>
      <c r="D275" s="162">
        <v>12</v>
      </c>
      <c r="F275" s="162"/>
      <c r="G275" s="161"/>
      <c r="H275" s="161"/>
      <c r="I275" s="161"/>
      <c r="J275" s="161"/>
      <c r="K275" s="161"/>
      <c r="L275" s="161"/>
      <c r="M275" s="161"/>
      <c r="N275" s="161"/>
      <c r="O275" s="161"/>
      <c r="P275" s="161"/>
      <c r="Q275" s="161"/>
      <c r="R275" s="161"/>
      <c r="S275" s="161"/>
    </row>
    <row r="276" spans="1:19" outlineLevel="2">
      <c r="A276" s="156" t="s">
        <v>513</v>
      </c>
      <c r="B276" s="160" t="s">
        <v>514</v>
      </c>
      <c r="C276" s="161" t="s">
        <v>106</v>
      </c>
      <c r="D276" s="162">
        <v>16</v>
      </c>
      <c r="F276" s="162"/>
      <c r="G276" s="161"/>
      <c r="H276" s="161"/>
      <c r="I276" s="161"/>
      <c r="J276" s="161"/>
      <c r="K276" s="161"/>
      <c r="L276" s="161"/>
      <c r="M276" s="161"/>
      <c r="N276" s="161"/>
      <c r="O276" s="161"/>
      <c r="P276" s="161"/>
      <c r="Q276" s="161"/>
      <c r="R276" s="161"/>
      <c r="S276" s="161"/>
    </row>
    <row r="277" spans="1:19" outlineLevel="2">
      <c r="A277" s="156" t="s">
        <v>515</v>
      </c>
      <c r="B277" s="160" t="s">
        <v>516</v>
      </c>
      <c r="C277" s="161" t="s">
        <v>106</v>
      </c>
      <c r="D277" s="162">
        <v>50</v>
      </c>
      <c r="F277" s="162"/>
      <c r="G277" s="161"/>
      <c r="H277" s="161"/>
      <c r="I277" s="161"/>
      <c r="J277" s="161"/>
      <c r="K277" s="161"/>
      <c r="L277" s="161"/>
      <c r="M277" s="161"/>
      <c r="N277" s="161"/>
      <c r="O277" s="161"/>
      <c r="P277" s="161"/>
      <c r="Q277" s="161"/>
      <c r="R277" s="161"/>
      <c r="S277" s="161"/>
    </row>
    <row r="278" spans="1:19" outlineLevel="2">
      <c r="A278" s="156" t="s">
        <v>517</v>
      </c>
      <c r="B278" s="160" t="s">
        <v>455</v>
      </c>
      <c r="C278" s="161" t="s">
        <v>120</v>
      </c>
      <c r="D278" s="162">
        <v>2</v>
      </c>
      <c r="F278" s="162"/>
      <c r="G278" s="161"/>
      <c r="H278" s="161"/>
      <c r="I278" s="161"/>
      <c r="J278" s="161"/>
      <c r="K278" s="161"/>
      <c r="L278" s="161"/>
      <c r="M278" s="161"/>
      <c r="N278" s="161"/>
      <c r="O278" s="161"/>
      <c r="P278" s="161"/>
      <c r="Q278" s="161"/>
      <c r="R278" s="161"/>
      <c r="S278" s="161"/>
    </row>
    <row r="279" spans="1:19" outlineLevel="2">
      <c r="A279" s="156" t="s">
        <v>518</v>
      </c>
      <c r="B279" s="160" t="s">
        <v>519</v>
      </c>
      <c r="C279" s="161" t="s">
        <v>106</v>
      </c>
      <c r="D279" s="162">
        <v>16</v>
      </c>
      <c r="F279" s="162"/>
      <c r="G279" s="161"/>
      <c r="H279" s="161"/>
      <c r="I279" s="161"/>
      <c r="J279" s="161"/>
      <c r="K279" s="161"/>
      <c r="L279" s="161"/>
      <c r="M279" s="161"/>
      <c r="N279" s="161"/>
      <c r="O279" s="161"/>
      <c r="P279" s="161"/>
      <c r="Q279" s="161"/>
      <c r="R279" s="161"/>
      <c r="S279" s="161"/>
    </row>
    <row r="280" spans="1:19" outlineLevel="2">
      <c r="A280" s="156" t="s">
        <v>520</v>
      </c>
      <c r="B280" s="160" t="s">
        <v>514</v>
      </c>
      <c r="C280" s="161" t="s">
        <v>106</v>
      </c>
      <c r="D280" s="162">
        <v>12</v>
      </c>
      <c r="F280" s="162"/>
      <c r="G280" s="161"/>
      <c r="H280" s="161"/>
      <c r="I280" s="161"/>
      <c r="J280" s="161"/>
      <c r="K280" s="161"/>
      <c r="L280" s="161"/>
      <c r="M280" s="161"/>
      <c r="N280" s="161"/>
      <c r="O280" s="161"/>
      <c r="P280" s="161"/>
      <c r="Q280" s="161"/>
      <c r="R280" s="161"/>
      <c r="S280" s="161"/>
    </row>
    <row r="281" spans="1:19" outlineLevel="2">
      <c r="A281" s="156" t="s">
        <v>521</v>
      </c>
      <c r="B281" s="160" t="s">
        <v>516</v>
      </c>
      <c r="C281" s="161" t="s">
        <v>106</v>
      </c>
      <c r="D281" s="162">
        <v>30</v>
      </c>
      <c r="F281" s="162"/>
      <c r="G281" s="161"/>
      <c r="H281" s="161"/>
      <c r="I281" s="161"/>
      <c r="J281" s="161"/>
      <c r="K281" s="161"/>
      <c r="L281" s="161"/>
      <c r="M281" s="161"/>
      <c r="N281" s="161"/>
      <c r="O281" s="161"/>
      <c r="P281" s="161"/>
      <c r="Q281" s="161"/>
      <c r="R281" s="161"/>
      <c r="S281" s="161"/>
    </row>
    <row r="282" spans="1:19" outlineLevel="2">
      <c r="A282" s="156" t="s">
        <v>522</v>
      </c>
      <c r="B282" s="160" t="s">
        <v>463</v>
      </c>
      <c r="C282" s="161" t="s">
        <v>120</v>
      </c>
      <c r="D282" s="162">
        <v>17</v>
      </c>
      <c r="F282" s="162"/>
      <c r="G282" s="161"/>
      <c r="H282" s="161"/>
      <c r="I282" s="161"/>
      <c r="J282" s="161"/>
      <c r="K282" s="161"/>
      <c r="L282" s="161"/>
      <c r="M282" s="161"/>
      <c r="N282" s="161"/>
      <c r="O282" s="161"/>
      <c r="P282" s="161"/>
      <c r="Q282" s="161"/>
      <c r="R282" s="161"/>
      <c r="S282" s="161"/>
    </row>
    <row r="283" spans="1:19" outlineLevel="2">
      <c r="A283" s="156" t="s">
        <v>523</v>
      </c>
      <c r="B283" s="160" t="s">
        <v>465</v>
      </c>
      <c r="C283" s="161" t="s">
        <v>120</v>
      </c>
      <c r="D283" s="162">
        <v>6</v>
      </c>
      <c r="F283" s="162"/>
      <c r="G283" s="161"/>
      <c r="H283" s="161"/>
      <c r="I283" s="161"/>
      <c r="J283" s="161"/>
      <c r="K283" s="161"/>
      <c r="L283" s="161"/>
      <c r="M283" s="161"/>
      <c r="N283" s="161"/>
      <c r="O283" s="161"/>
      <c r="P283" s="161"/>
      <c r="Q283" s="161"/>
      <c r="R283" s="161"/>
      <c r="S283" s="161"/>
    </row>
    <row r="284" spans="1:19" outlineLevel="2">
      <c r="A284" s="156" t="s">
        <v>524</v>
      </c>
      <c r="B284" s="160" t="s">
        <v>467</v>
      </c>
      <c r="C284" s="161" t="s">
        <v>120</v>
      </c>
      <c r="D284" s="162">
        <v>2</v>
      </c>
      <c r="F284" s="162"/>
      <c r="G284" s="161"/>
      <c r="H284" s="161"/>
      <c r="I284" s="161"/>
      <c r="J284" s="161"/>
      <c r="K284" s="161"/>
      <c r="L284" s="161"/>
      <c r="M284" s="161"/>
      <c r="N284" s="161"/>
      <c r="O284" s="161"/>
      <c r="P284" s="161"/>
      <c r="Q284" s="161"/>
      <c r="R284" s="161"/>
      <c r="S284" s="161"/>
    </row>
    <row r="285" spans="1:19" ht="30.95" outlineLevel="2">
      <c r="A285" s="156" t="s">
        <v>525</v>
      </c>
      <c r="B285" s="160" t="s">
        <v>471</v>
      </c>
      <c r="C285" s="161" t="s">
        <v>117</v>
      </c>
      <c r="D285" s="162">
        <v>1</v>
      </c>
      <c r="F285" s="162"/>
      <c r="G285" s="161"/>
      <c r="H285" s="161"/>
      <c r="I285" s="161"/>
      <c r="J285" s="161"/>
      <c r="K285" s="161"/>
      <c r="L285" s="161"/>
      <c r="M285" s="161"/>
      <c r="N285" s="161"/>
      <c r="O285" s="161"/>
      <c r="P285" s="161"/>
      <c r="Q285" s="161"/>
      <c r="R285" s="161"/>
      <c r="S285" s="161"/>
    </row>
    <row r="286" spans="1:19" s="167" customFormat="1" ht="18.600000000000001" outlineLevel="1">
      <c r="A286" s="165" t="s">
        <v>526</v>
      </c>
      <c r="B286" s="166" t="s">
        <v>527</v>
      </c>
      <c r="C286" s="165"/>
      <c r="D286" s="165"/>
      <c r="E286" s="165"/>
      <c r="F286" s="165"/>
      <c r="G286" s="165"/>
      <c r="H286" s="165"/>
      <c r="I286" s="165"/>
      <c r="J286" s="165"/>
      <c r="K286" s="165"/>
      <c r="L286" s="165"/>
      <c r="M286" s="165"/>
      <c r="N286" s="165"/>
      <c r="O286" s="165"/>
      <c r="P286" s="165"/>
      <c r="Q286" s="165"/>
      <c r="R286" s="165"/>
      <c r="S286" s="165"/>
    </row>
    <row r="287" spans="1:19" outlineLevel="2">
      <c r="A287" s="156" t="s">
        <v>474</v>
      </c>
      <c r="B287" s="160" t="s">
        <v>528</v>
      </c>
      <c r="C287" s="161" t="s">
        <v>106</v>
      </c>
      <c r="D287" s="162">
        <v>90</v>
      </c>
      <c r="F287" s="162"/>
      <c r="G287" s="161"/>
      <c r="H287" s="161"/>
      <c r="I287" s="161"/>
      <c r="J287" s="161"/>
      <c r="K287" s="161"/>
      <c r="L287" s="161"/>
      <c r="M287" s="161"/>
      <c r="N287" s="161"/>
      <c r="O287" s="161"/>
      <c r="P287" s="161"/>
      <c r="Q287" s="161"/>
      <c r="R287" s="161"/>
      <c r="S287" s="161"/>
    </row>
    <row r="288" spans="1:19" outlineLevel="2">
      <c r="A288" s="156" t="s">
        <v>477</v>
      </c>
      <c r="B288" s="160" t="s">
        <v>529</v>
      </c>
      <c r="C288" s="161" t="s">
        <v>106</v>
      </c>
      <c r="D288" s="162">
        <v>40</v>
      </c>
      <c r="F288" s="162"/>
      <c r="G288" s="161"/>
      <c r="H288" s="161"/>
      <c r="I288" s="161"/>
      <c r="J288" s="161"/>
      <c r="K288" s="161"/>
      <c r="L288" s="161"/>
      <c r="M288" s="161"/>
      <c r="N288" s="161"/>
      <c r="O288" s="161"/>
      <c r="P288" s="161"/>
      <c r="Q288" s="161"/>
      <c r="R288" s="161"/>
      <c r="S288" s="161"/>
    </row>
    <row r="289" spans="1:19" outlineLevel="2">
      <c r="A289" s="156" t="s">
        <v>479</v>
      </c>
      <c r="B289" s="160" t="s">
        <v>427</v>
      </c>
      <c r="C289" s="161" t="s">
        <v>106</v>
      </c>
      <c r="D289" s="162">
        <v>26</v>
      </c>
      <c r="F289" s="162"/>
      <c r="G289" s="161"/>
      <c r="H289" s="161"/>
      <c r="I289" s="161"/>
      <c r="J289" s="161"/>
      <c r="K289" s="161"/>
      <c r="L289" s="161"/>
      <c r="M289" s="161"/>
      <c r="N289" s="161"/>
      <c r="O289" s="161"/>
      <c r="P289" s="161"/>
      <c r="Q289" s="161"/>
      <c r="R289" s="161"/>
      <c r="S289" s="161"/>
    </row>
    <row r="290" spans="1:19" outlineLevel="2">
      <c r="A290" s="156" t="s">
        <v>481</v>
      </c>
      <c r="B290" s="160" t="s">
        <v>496</v>
      </c>
      <c r="C290" s="161" t="s">
        <v>106</v>
      </c>
      <c r="D290" s="162">
        <v>16</v>
      </c>
      <c r="F290" s="162"/>
      <c r="G290" s="161"/>
      <c r="H290" s="161"/>
      <c r="I290" s="161"/>
      <c r="J290" s="161"/>
      <c r="K290" s="161"/>
      <c r="L290" s="161"/>
      <c r="M290" s="161"/>
      <c r="N290" s="161"/>
      <c r="O290" s="161"/>
      <c r="P290" s="161"/>
      <c r="Q290" s="161"/>
      <c r="R290" s="161"/>
      <c r="S290" s="161"/>
    </row>
    <row r="291" spans="1:19" ht="30.95" outlineLevel="2">
      <c r="A291" s="156" t="s">
        <v>483</v>
      </c>
      <c r="B291" s="160" t="s">
        <v>530</v>
      </c>
      <c r="C291" s="161" t="s">
        <v>106</v>
      </c>
      <c r="D291" s="162">
        <v>40</v>
      </c>
      <c r="F291" s="162"/>
      <c r="G291" s="161"/>
      <c r="H291" s="161"/>
      <c r="I291" s="161"/>
      <c r="J291" s="161"/>
      <c r="K291" s="161"/>
      <c r="L291" s="161"/>
      <c r="M291" s="161"/>
      <c r="N291" s="161"/>
      <c r="O291" s="161"/>
      <c r="P291" s="161"/>
      <c r="Q291" s="161"/>
      <c r="R291" s="161"/>
      <c r="S291" s="161"/>
    </row>
    <row r="292" spans="1:19" outlineLevel="2">
      <c r="A292" s="156" t="s">
        <v>485</v>
      </c>
      <c r="B292" s="160" t="s">
        <v>431</v>
      </c>
      <c r="C292" s="161" t="s">
        <v>120</v>
      </c>
      <c r="D292" s="162">
        <v>8</v>
      </c>
      <c r="F292" s="162"/>
      <c r="G292" s="161"/>
      <c r="H292" s="161"/>
      <c r="I292" s="161"/>
      <c r="J292" s="161"/>
      <c r="K292" s="161"/>
      <c r="L292" s="161"/>
      <c r="M292" s="161"/>
      <c r="N292" s="161"/>
      <c r="O292" s="161"/>
      <c r="P292" s="161"/>
      <c r="Q292" s="161"/>
      <c r="R292" s="161"/>
      <c r="S292" s="161"/>
    </row>
    <row r="293" spans="1:19" outlineLevel="2">
      <c r="A293" s="156" t="s">
        <v>486</v>
      </c>
      <c r="B293" s="160" t="s">
        <v>435</v>
      </c>
      <c r="C293" s="161" t="s">
        <v>106</v>
      </c>
      <c r="D293" s="162">
        <v>80</v>
      </c>
      <c r="F293" s="162"/>
      <c r="G293" s="161"/>
      <c r="H293" s="161"/>
      <c r="I293" s="161"/>
      <c r="J293" s="161"/>
      <c r="K293" s="161"/>
      <c r="L293" s="161"/>
      <c r="M293" s="161"/>
      <c r="N293" s="161"/>
      <c r="O293" s="161"/>
      <c r="P293" s="161"/>
      <c r="Q293" s="161"/>
      <c r="R293" s="161"/>
      <c r="S293" s="161"/>
    </row>
    <row r="294" spans="1:19" outlineLevel="2">
      <c r="A294" s="156" t="s">
        <v>488</v>
      </c>
      <c r="B294" s="160" t="s">
        <v>437</v>
      </c>
      <c r="C294" s="161" t="s">
        <v>120</v>
      </c>
      <c r="D294" s="162">
        <v>16</v>
      </c>
      <c r="F294" s="162"/>
      <c r="G294" s="161"/>
      <c r="H294" s="161"/>
      <c r="I294" s="161"/>
      <c r="J294" s="161"/>
      <c r="K294" s="161"/>
      <c r="L294" s="161"/>
      <c r="M294" s="161"/>
      <c r="N294" s="161"/>
      <c r="O294" s="161"/>
      <c r="P294" s="161"/>
      <c r="Q294" s="161"/>
      <c r="R294" s="161"/>
      <c r="S294" s="161"/>
    </row>
    <row r="295" spans="1:19" ht="30.95" outlineLevel="2">
      <c r="A295" s="156" t="s">
        <v>489</v>
      </c>
      <c r="B295" s="160" t="s">
        <v>531</v>
      </c>
      <c r="C295" s="161" t="s">
        <v>120</v>
      </c>
      <c r="D295" s="162">
        <v>7</v>
      </c>
      <c r="F295" s="162"/>
      <c r="G295" s="161"/>
      <c r="H295" s="161"/>
      <c r="I295" s="161"/>
      <c r="J295" s="161"/>
      <c r="K295" s="161"/>
      <c r="L295" s="161"/>
      <c r="M295" s="161"/>
      <c r="N295" s="161"/>
      <c r="O295" s="161"/>
      <c r="P295" s="161"/>
      <c r="Q295" s="161"/>
      <c r="R295" s="161"/>
      <c r="S295" s="161"/>
    </row>
    <row r="296" spans="1:19" outlineLevel="2">
      <c r="A296" s="156" t="s">
        <v>491</v>
      </c>
      <c r="B296" s="160" t="s">
        <v>532</v>
      </c>
      <c r="C296" s="161" t="s">
        <v>106</v>
      </c>
      <c r="D296" s="162">
        <v>120</v>
      </c>
      <c r="F296" s="162"/>
      <c r="G296" s="161"/>
      <c r="H296" s="161"/>
      <c r="I296" s="161"/>
      <c r="J296" s="161"/>
      <c r="K296" s="161"/>
      <c r="L296" s="161"/>
      <c r="M296" s="161"/>
      <c r="N296" s="161"/>
      <c r="O296" s="161"/>
      <c r="P296" s="161"/>
      <c r="Q296" s="161"/>
      <c r="R296" s="161"/>
      <c r="S296" s="161"/>
    </row>
    <row r="297" spans="1:19" outlineLevel="2">
      <c r="A297" s="156" t="s">
        <v>492</v>
      </c>
      <c r="B297" s="160" t="s">
        <v>533</v>
      </c>
      <c r="C297" s="161" t="s">
        <v>106</v>
      </c>
      <c r="D297" s="162">
        <v>80</v>
      </c>
      <c r="F297" s="162"/>
      <c r="G297" s="161"/>
      <c r="H297" s="161"/>
      <c r="I297" s="161"/>
      <c r="J297" s="161"/>
      <c r="K297" s="161"/>
      <c r="L297" s="161"/>
      <c r="M297" s="161"/>
      <c r="N297" s="161"/>
      <c r="O297" s="161"/>
      <c r="P297" s="161"/>
      <c r="Q297" s="161"/>
      <c r="R297" s="161"/>
      <c r="S297" s="161"/>
    </row>
    <row r="298" spans="1:19" outlineLevel="2">
      <c r="A298" s="156" t="s">
        <v>494</v>
      </c>
      <c r="B298" s="160" t="s">
        <v>463</v>
      </c>
      <c r="C298" s="161" t="s">
        <v>120</v>
      </c>
      <c r="D298" s="162">
        <v>6</v>
      </c>
      <c r="F298" s="162"/>
      <c r="G298" s="161"/>
      <c r="H298" s="161"/>
      <c r="I298" s="161"/>
      <c r="J298" s="161"/>
      <c r="K298" s="161"/>
      <c r="L298" s="161"/>
      <c r="M298" s="161"/>
      <c r="N298" s="161"/>
      <c r="O298" s="161"/>
      <c r="P298" s="161"/>
      <c r="Q298" s="161"/>
      <c r="R298" s="161"/>
      <c r="S298" s="161"/>
    </row>
    <row r="299" spans="1:19" outlineLevel="2">
      <c r="A299" s="156" t="s">
        <v>495</v>
      </c>
      <c r="B299" s="160" t="s">
        <v>534</v>
      </c>
      <c r="C299" s="161" t="s">
        <v>120</v>
      </c>
      <c r="D299" s="162">
        <v>1</v>
      </c>
      <c r="F299" s="162"/>
      <c r="G299" s="161"/>
      <c r="H299" s="161"/>
      <c r="I299" s="161"/>
      <c r="J299" s="161"/>
      <c r="K299" s="161"/>
      <c r="L299" s="161"/>
      <c r="M299" s="161"/>
      <c r="N299" s="161"/>
      <c r="O299" s="161"/>
      <c r="P299" s="161"/>
      <c r="Q299" s="161"/>
      <c r="R299" s="161"/>
      <c r="S299" s="161"/>
    </row>
    <row r="300" spans="1:19" outlineLevel="2">
      <c r="A300" s="156" t="s">
        <v>497</v>
      </c>
      <c r="B300" s="160" t="s">
        <v>535</v>
      </c>
      <c r="C300" s="161" t="s">
        <v>120</v>
      </c>
      <c r="D300" s="162">
        <v>1</v>
      </c>
      <c r="F300" s="162"/>
      <c r="G300" s="161"/>
      <c r="H300" s="161"/>
      <c r="I300" s="161"/>
      <c r="J300" s="161"/>
      <c r="K300" s="161"/>
      <c r="L300" s="161"/>
      <c r="M300" s="161"/>
      <c r="N300" s="161"/>
      <c r="O300" s="161"/>
      <c r="P300" s="161"/>
      <c r="Q300" s="161"/>
      <c r="R300" s="161"/>
      <c r="S300" s="161"/>
    </row>
    <row r="301" spans="1:19" ht="30.95" outlineLevel="2">
      <c r="A301" s="156" t="s">
        <v>498</v>
      </c>
      <c r="B301" s="160" t="s">
        <v>536</v>
      </c>
      <c r="C301" s="161" t="s">
        <v>117</v>
      </c>
      <c r="D301" s="162">
        <v>1</v>
      </c>
      <c r="F301" s="162"/>
      <c r="G301" s="161"/>
      <c r="H301" s="161"/>
      <c r="I301" s="161"/>
      <c r="J301" s="161"/>
      <c r="K301" s="161"/>
      <c r="L301" s="161"/>
      <c r="M301" s="161"/>
      <c r="N301" s="161"/>
      <c r="O301" s="161"/>
      <c r="P301" s="161"/>
      <c r="Q301" s="161"/>
      <c r="R301" s="161"/>
      <c r="S301" s="161"/>
    </row>
    <row r="302" spans="1:19" s="167" customFormat="1" ht="18.600000000000001" outlineLevel="1">
      <c r="A302" s="165" t="s">
        <v>472</v>
      </c>
      <c r="B302" s="166" t="s">
        <v>537</v>
      </c>
      <c r="C302" s="165" t="s">
        <v>40</v>
      </c>
      <c r="D302" s="165"/>
      <c r="E302" s="165"/>
      <c r="F302" s="165"/>
      <c r="G302" s="165"/>
      <c r="H302" s="165"/>
      <c r="I302" s="165"/>
      <c r="J302" s="165"/>
      <c r="K302" s="165"/>
      <c r="L302" s="165"/>
      <c r="M302" s="165"/>
      <c r="N302" s="165"/>
      <c r="O302" s="165"/>
      <c r="P302" s="165"/>
      <c r="Q302" s="165"/>
      <c r="R302" s="165"/>
      <c r="S302" s="165"/>
    </row>
    <row r="303" spans="1:19" outlineLevel="2">
      <c r="A303" s="156" t="s">
        <v>474</v>
      </c>
      <c r="B303" s="160" t="s">
        <v>538</v>
      </c>
      <c r="C303" s="161" t="s">
        <v>117</v>
      </c>
      <c r="D303" s="162">
        <v>1</v>
      </c>
      <c r="E303" s="162"/>
      <c r="F303" s="162"/>
      <c r="G303" s="161"/>
      <c r="H303" s="161"/>
      <c r="I303" s="161"/>
      <c r="J303" s="161"/>
      <c r="K303" s="161"/>
      <c r="L303" s="161"/>
      <c r="M303" s="161"/>
      <c r="N303" s="161"/>
      <c r="O303" s="161"/>
      <c r="P303" s="161"/>
      <c r="Q303" s="161"/>
      <c r="R303" s="161"/>
      <c r="S303" s="161"/>
    </row>
    <row r="304" spans="1:19" outlineLevel="2">
      <c r="A304" s="156" t="s">
        <v>477</v>
      </c>
      <c r="B304" s="160" t="s">
        <v>539</v>
      </c>
      <c r="C304" s="161" t="s">
        <v>117</v>
      </c>
      <c r="D304" s="162">
        <v>1</v>
      </c>
      <c r="E304" s="162"/>
      <c r="F304" s="162"/>
      <c r="G304" s="161"/>
      <c r="H304" s="161"/>
      <c r="I304" s="161"/>
      <c r="J304" s="161"/>
      <c r="K304" s="161"/>
      <c r="L304" s="161"/>
      <c r="M304" s="161"/>
      <c r="N304" s="161"/>
      <c r="O304" s="161"/>
      <c r="P304" s="161"/>
      <c r="Q304" s="161"/>
      <c r="R304" s="161"/>
      <c r="S304" s="161"/>
    </row>
    <row r="305" spans="1:22" outlineLevel="2">
      <c r="A305" s="156" t="s">
        <v>479</v>
      </c>
      <c r="B305" s="160" t="s">
        <v>540</v>
      </c>
      <c r="C305" s="161" t="s">
        <v>117</v>
      </c>
      <c r="D305" s="162">
        <v>1</v>
      </c>
      <c r="E305" s="162"/>
      <c r="F305" s="162"/>
      <c r="G305" s="161"/>
      <c r="H305" s="161"/>
      <c r="I305" s="161"/>
      <c r="J305" s="161"/>
      <c r="K305" s="161"/>
      <c r="L305" s="161"/>
      <c r="M305" s="161"/>
      <c r="N305" s="161"/>
      <c r="O305" s="161"/>
      <c r="P305" s="161"/>
      <c r="Q305" s="161"/>
      <c r="R305" s="161"/>
      <c r="S305" s="161"/>
    </row>
    <row r="306" spans="1:22" s="167" customFormat="1" ht="18.600000000000001" outlineLevel="1">
      <c r="A306" s="165" t="s">
        <v>526</v>
      </c>
      <c r="B306" s="166" t="s">
        <v>541</v>
      </c>
      <c r="C306" s="165" t="s">
        <v>40</v>
      </c>
      <c r="D306" s="165"/>
      <c r="E306" s="165"/>
      <c r="F306" s="165"/>
      <c r="G306" s="165"/>
      <c r="H306" s="165"/>
      <c r="I306" s="165"/>
      <c r="J306" s="165"/>
      <c r="K306" s="165"/>
      <c r="L306" s="165"/>
      <c r="M306" s="165"/>
      <c r="N306" s="165"/>
      <c r="O306" s="165"/>
      <c r="P306" s="165"/>
      <c r="Q306" s="165"/>
      <c r="R306" s="165"/>
      <c r="S306" s="165"/>
    </row>
    <row r="307" spans="1:22" outlineLevel="1">
      <c r="A307" s="156" t="s">
        <v>542</v>
      </c>
      <c r="B307" s="160" t="s">
        <v>543</v>
      </c>
      <c r="C307" s="161" t="s">
        <v>117</v>
      </c>
      <c r="D307" s="162">
        <v>1</v>
      </c>
      <c r="E307" s="162"/>
      <c r="F307" s="162"/>
      <c r="G307" s="161"/>
      <c r="H307" s="161"/>
      <c r="I307" s="161"/>
      <c r="J307" s="161"/>
      <c r="K307" s="161"/>
      <c r="L307" s="161"/>
      <c r="M307" s="161"/>
      <c r="N307" s="161"/>
      <c r="O307" s="161"/>
      <c r="P307" s="161"/>
      <c r="Q307" s="161"/>
      <c r="R307" s="161"/>
      <c r="S307" s="161"/>
    </row>
    <row r="308" spans="1:22" s="167" customFormat="1" ht="18.600000000000001">
      <c r="A308" s="208">
        <v>3</v>
      </c>
      <c r="B308" s="209" t="s">
        <v>544</v>
      </c>
      <c r="C308" s="208" t="s">
        <v>40</v>
      </c>
      <c r="D308" s="208"/>
      <c r="E308" s="208"/>
      <c r="F308" s="208"/>
      <c r="G308" s="208"/>
      <c r="H308" s="208"/>
      <c r="I308" s="208"/>
      <c r="J308" s="208"/>
      <c r="K308" s="208"/>
      <c r="L308" s="208"/>
      <c r="M308" s="208"/>
      <c r="N308" s="208"/>
      <c r="O308" s="208"/>
      <c r="P308" s="208"/>
      <c r="Q308" s="208"/>
      <c r="R308" s="208"/>
      <c r="S308" s="208"/>
    </row>
    <row r="309" spans="1:22" s="167" customFormat="1" ht="18.600000000000001" outlineLevel="1">
      <c r="A309" s="165" t="s">
        <v>545</v>
      </c>
      <c r="B309" s="166" t="s">
        <v>546</v>
      </c>
      <c r="C309" s="165" t="s">
        <v>40</v>
      </c>
      <c r="D309" s="165"/>
      <c r="E309" s="165"/>
      <c r="F309" s="165"/>
      <c r="G309" s="165"/>
      <c r="H309" s="165"/>
      <c r="I309" s="165"/>
      <c r="J309" s="165"/>
      <c r="K309" s="165"/>
      <c r="L309" s="165"/>
      <c r="M309" s="165"/>
      <c r="N309" s="165"/>
      <c r="O309" s="165"/>
      <c r="P309" s="165"/>
      <c r="Q309" s="165"/>
      <c r="R309" s="165"/>
      <c r="S309" s="165"/>
    </row>
    <row r="310" spans="1:22" s="167" customFormat="1" ht="32.25" outlineLevel="1">
      <c r="A310" s="156" t="s">
        <v>547</v>
      </c>
      <c r="B310" s="217" t="s">
        <v>548</v>
      </c>
      <c r="C310" s="161" t="s">
        <v>549</v>
      </c>
      <c r="D310" s="162">
        <v>4</v>
      </c>
      <c r="E310" s="165"/>
      <c r="F310" s="165"/>
      <c r="G310" s="165"/>
      <c r="H310" s="165"/>
      <c r="I310" s="165"/>
      <c r="J310" s="165"/>
      <c r="K310" s="165"/>
      <c r="L310" s="165"/>
      <c r="M310" s="165"/>
      <c r="N310" s="165"/>
      <c r="O310" s="165"/>
      <c r="P310" s="165"/>
      <c r="Q310" s="165"/>
      <c r="R310" s="165"/>
      <c r="S310" s="165"/>
      <c r="V310"/>
    </row>
    <row r="311" spans="1:22" ht="62.1" outlineLevel="2">
      <c r="A311" s="156" t="s">
        <v>550</v>
      </c>
      <c r="B311" s="160" t="s">
        <v>551</v>
      </c>
      <c r="C311" s="161" t="s">
        <v>106</v>
      </c>
      <c r="D311" s="162">
        <v>160</v>
      </c>
      <c r="E311" s="162"/>
      <c r="F311" s="162"/>
      <c r="G311" s="161"/>
      <c r="H311" s="161"/>
      <c r="I311" s="161"/>
      <c r="J311" s="161"/>
      <c r="K311" s="161"/>
      <c r="L311" s="161"/>
      <c r="M311" s="161"/>
      <c r="N311" s="161"/>
      <c r="O311" s="161"/>
      <c r="P311" s="161"/>
      <c r="Q311" s="161"/>
      <c r="R311" s="161"/>
      <c r="S311" s="161"/>
    </row>
    <row r="312" spans="1:22" s="167" customFormat="1" ht="18.600000000000001" outlineLevel="1">
      <c r="A312" s="165" t="s">
        <v>552</v>
      </c>
      <c r="B312" s="166" t="s">
        <v>553</v>
      </c>
      <c r="C312" s="165" t="s">
        <v>40</v>
      </c>
      <c r="D312" s="165"/>
      <c r="E312" s="165"/>
      <c r="F312" s="165"/>
      <c r="G312" s="165"/>
      <c r="H312" s="165"/>
      <c r="I312" s="165"/>
      <c r="J312" s="165"/>
      <c r="K312" s="165"/>
      <c r="L312" s="165"/>
      <c r="M312" s="165"/>
      <c r="N312" s="165"/>
      <c r="O312" s="165"/>
      <c r="P312" s="165"/>
      <c r="Q312" s="165"/>
      <c r="R312" s="165"/>
      <c r="S312" s="165"/>
    </row>
    <row r="313" spans="1:22" s="167" customFormat="1" ht="32.25" outlineLevel="1">
      <c r="A313" s="156" t="s">
        <v>554</v>
      </c>
      <c r="B313" s="160" t="s">
        <v>555</v>
      </c>
      <c r="C313" s="161" t="s">
        <v>549</v>
      </c>
      <c r="D313" s="162">
        <v>4</v>
      </c>
      <c r="E313" s="165"/>
      <c r="F313" s="165"/>
      <c r="G313" s="165"/>
      <c r="H313" s="165"/>
      <c r="I313" s="165"/>
      <c r="J313" s="165"/>
      <c r="K313" s="165"/>
      <c r="L313" s="165"/>
      <c r="M313" s="165"/>
      <c r="N313" s="165"/>
      <c r="O313" s="165"/>
      <c r="P313" s="165"/>
      <c r="Q313" s="165"/>
      <c r="R313" s="165"/>
      <c r="S313" s="165"/>
    </row>
    <row r="314" spans="1:22" ht="62.1" outlineLevel="2">
      <c r="A314" s="156" t="s">
        <v>556</v>
      </c>
      <c r="B314" s="160" t="s">
        <v>551</v>
      </c>
      <c r="C314" s="161" t="s">
        <v>106</v>
      </c>
      <c r="D314" s="162">
        <v>240</v>
      </c>
      <c r="F314" s="162"/>
      <c r="G314" s="161"/>
      <c r="H314" s="161"/>
      <c r="I314" s="161"/>
      <c r="J314" s="161"/>
      <c r="K314" s="161"/>
      <c r="L314" s="161"/>
      <c r="M314" s="161"/>
      <c r="N314" s="161"/>
      <c r="O314" s="161"/>
      <c r="P314" s="161"/>
      <c r="Q314" s="161"/>
      <c r="R314" s="161"/>
      <c r="S314" s="161"/>
    </row>
    <row r="315" spans="1:22" outlineLevel="2">
      <c r="A315" s="156" t="s">
        <v>557</v>
      </c>
      <c r="B315" t="s">
        <v>558</v>
      </c>
      <c r="C315" s="161" t="s">
        <v>549</v>
      </c>
      <c r="D315" s="162">
        <v>2</v>
      </c>
      <c r="F315" s="162"/>
      <c r="G315" s="161"/>
      <c r="H315" s="161"/>
      <c r="I315" s="161"/>
      <c r="J315" s="161"/>
      <c r="K315" s="161"/>
      <c r="L315" s="161"/>
      <c r="M315" s="161"/>
      <c r="N315" s="161"/>
      <c r="O315" s="161"/>
      <c r="P315" s="161"/>
      <c r="Q315" s="161"/>
      <c r="R315" s="161"/>
      <c r="S315" s="161"/>
    </row>
    <row r="316" spans="1:22" s="167" customFormat="1" ht="18.600000000000001" outlineLevel="1">
      <c r="A316" s="165" t="s">
        <v>559</v>
      </c>
      <c r="B316" s="166" t="s">
        <v>560</v>
      </c>
      <c r="C316" s="165" t="s">
        <v>40</v>
      </c>
      <c r="D316" s="165"/>
      <c r="E316" s="165"/>
      <c r="F316" s="165"/>
      <c r="G316" s="165"/>
      <c r="H316" s="165"/>
      <c r="I316" s="165"/>
      <c r="J316" s="165"/>
      <c r="K316" s="165"/>
      <c r="L316" s="165"/>
      <c r="M316" s="165"/>
      <c r="N316" s="165"/>
      <c r="O316" s="165"/>
      <c r="P316" s="165"/>
      <c r="Q316" s="165"/>
      <c r="R316" s="165"/>
      <c r="S316" s="165"/>
    </row>
    <row r="317" spans="1:22" s="167" customFormat="1" ht="30.95" outlineLevel="1">
      <c r="A317" s="156" t="s">
        <v>561</v>
      </c>
      <c r="B317" s="160" t="s">
        <v>562</v>
      </c>
      <c r="C317" s="161" t="s">
        <v>549</v>
      </c>
      <c r="D317" s="162">
        <v>2</v>
      </c>
      <c r="E317" s="165"/>
      <c r="F317" s="165"/>
      <c r="G317" s="165"/>
      <c r="H317" s="165"/>
      <c r="I317" s="165"/>
      <c r="J317" s="165"/>
      <c r="K317" s="165"/>
      <c r="L317" s="165"/>
      <c r="M317" s="165"/>
      <c r="N317" s="165"/>
      <c r="O317" s="165"/>
      <c r="P317" s="165"/>
      <c r="Q317" s="165"/>
      <c r="R317" s="165"/>
      <c r="S317" s="165"/>
    </row>
    <row r="318" spans="1:22" ht="62.1" outlineLevel="2">
      <c r="A318" s="156" t="s">
        <v>563</v>
      </c>
      <c r="B318" s="160" t="s">
        <v>551</v>
      </c>
      <c r="C318" s="161" t="s">
        <v>106</v>
      </c>
      <c r="D318" s="162">
        <v>240</v>
      </c>
      <c r="F318" s="162"/>
      <c r="G318" s="161"/>
      <c r="H318" s="161"/>
      <c r="I318" s="161"/>
      <c r="J318" s="161"/>
      <c r="K318" s="161"/>
      <c r="L318" s="161"/>
      <c r="M318" s="161"/>
      <c r="N318" s="161"/>
      <c r="O318" s="161"/>
      <c r="P318" s="161"/>
      <c r="Q318" s="161"/>
      <c r="R318" s="161"/>
      <c r="S318" s="161"/>
    </row>
    <row r="319" spans="1:22" s="167" customFormat="1" ht="18.600000000000001">
      <c r="A319" s="208">
        <v>4</v>
      </c>
      <c r="B319" s="209" t="s">
        <v>564</v>
      </c>
      <c r="C319" s="208" t="s">
        <v>40</v>
      </c>
      <c r="D319" s="208"/>
      <c r="E319" s="208"/>
      <c r="F319" s="208"/>
      <c r="G319" s="208"/>
      <c r="H319" s="208"/>
      <c r="I319" s="208"/>
      <c r="J319" s="208"/>
      <c r="K319" s="208"/>
      <c r="L319" s="208"/>
      <c r="M319" s="208"/>
      <c r="N319" s="208"/>
      <c r="O319" s="208"/>
      <c r="P319" s="208"/>
      <c r="Q319" s="208"/>
      <c r="R319" s="208"/>
      <c r="S319" s="208"/>
    </row>
    <row r="320" spans="1:22" outlineLevel="1">
      <c r="A320" s="156" t="s">
        <v>565</v>
      </c>
      <c r="B320" s="160" t="s">
        <v>566</v>
      </c>
      <c r="C320" s="161" t="s">
        <v>106</v>
      </c>
      <c r="D320" s="162">
        <v>22</v>
      </c>
      <c r="E320" s="162"/>
      <c r="F320" s="162"/>
      <c r="G320" s="161"/>
      <c r="H320" s="161"/>
      <c r="I320" s="161"/>
      <c r="J320" s="161"/>
      <c r="K320" s="161"/>
      <c r="L320" s="161"/>
      <c r="M320" s="161"/>
      <c r="N320" s="161"/>
      <c r="O320" s="161"/>
      <c r="P320" s="161"/>
      <c r="Q320" s="161"/>
      <c r="R320" s="161"/>
      <c r="S320" s="161"/>
    </row>
    <row r="321" spans="1:19" s="167" customFormat="1" ht="18.600000000000001">
      <c r="A321" s="208">
        <v>5</v>
      </c>
      <c r="B321" s="209" t="s">
        <v>567</v>
      </c>
      <c r="C321" s="208" t="s">
        <v>40</v>
      </c>
      <c r="D321" s="208"/>
      <c r="E321" s="208"/>
      <c r="F321" s="208"/>
      <c r="G321" s="208"/>
      <c r="H321" s="208"/>
      <c r="I321" s="208"/>
      <c r="J321" s="208"/>
      <c r="K321" s="208"/>
      <c r="L321" s="208"/>
      <c r="M321" s="208"/>
      <c r="N321" s="208"/>
      <c r="O321" s="208"/>
      <c r="P321" s="208"/>
      <c r="Q321" s="208"/>
      <c r="R321" s="208"/>
      <c r="S321" s="208"/>
    </row>
    <row r="322" spans="1:19" ht="30.95" outlineLevel="1">
      <c r="A322" s="156" t="s">
        <v>568</v>
      </c>
      <c r="B322" s="160" t="s">
        <v>569</v>
      </c>
      <c r="C322" s="161" t="s">
        <v>570</v>
      </c>
      <c r="D322" s="162">
        <v>100</v>
      </c>
      <c r="E322" s="162"/>
      <c r="F322" s="162"/>
      <c r="G322" s="161"/>
      <c r="H322" s="161"/>
      <c r="I322" s="161"/>
      <c r="J322" s="161"/>
      <c r="K322" s="161"/>
      <c r="L322" s="161"/>
      <c r="M322" s="161"/>
      <c r="N322" s="161"/>
      <c r="O322" s="161"/>
      <c r="P322" s="161"/>
      <c r="Q322" s="161"/>
      <c r="R322" s="161"/>
      <c r="S322" s="161"/>
    </row>
    <row r="323" spans="1:19" outlineLevel="1">
      <c r="A323" s="156" t="s">
        <v>571</v>
      </c>
      <c r="B323" s="160" t="s">
        <v>572</v>
      </c>
      <c r="C323" s="161" t="s">
        <v>573</v>
      </c>
      <c r="D323" s="162">
        <v>10</v>
      </c>
      <c r="E323" s="162"/>
      <c r="F323" s="162"/>
      <c r="G323" s="161"/>
      <c r="H323" s="161"/>
      <c r="I323" s="161"/>
      <c r="J323" s="161"/>
      <c r="K323" s="161"/>
      <c r="L323" s="161"/>
      <c r="M323" s="161"/>
      <c r="N323" s="161"/>
      <c r="O323" s="161"/>
      <c r="P323" s="161"/>
      <c r="Q323" s="161"/>
      <c r="R323" s="161"/>
      <c r="S323" s="161"/>
    </row>
    <row r="324" spans="1:19" s="167" customFormat="1" ht="18.600000000000001">
      <c r="A324" s="208">
        <v>6</v>
      </c>
      <c r="B324" s="209" t="s">
        <v>574</v>
      </c>
      <c r="C324" s="208" t="s">
        <v>40</v>
      </c>
      <c r="D324" s="208"/>
      <c r="E324" s="208"/>
      <c r="F324" s="208"/>
      <c r="G324" s="208"/>
      <c r="H324" s="208"/>
      <c r="I324" s="208"/>
      <c r="J324" s="208"/>
      <c r="K324" s="208"/>
      <c r="L324" s="208"/>
      <c r="M324" s="208"/>
      <c r="N324" s="208"/>
      <c r="O324" s="208"/>
      <c r="P324" s="208"/>
      <c r="Q324" s="208"/>
      <c r="R324" s="208"/>
      <c r="S324" s="208"/>
    </row>
    <row r="325" spans="1:19" ht="30.95" outlineLevel="2">
      <c r="A325" s="156" t="s">
        <v>575</v>
      </c>
      <c r="B325" s="160" t="s">
        <v>576</v>
      </c>
      <c r="C325" s="161" t="s">
        <v>570</v>
      </c>
      <c r="D325" s="162">
        <v>160</v>
      </c>
      <c r="E325" s="162"/>
      <c r="F325" s="162"/>
      <c r="G325" s="161"/>
      <c r="H325" s="161"/>
      <c r="I325" s="161"/>
      <c r="J325" s="161"/>
      <c r="K325" s="161"/>
      <c r="L325" s="161"/>
      <c r="M325" s="161"/>
      <c r="N325" s="161"/>
      <c r="O325" s="161"/>
      <c r="P325" s="161"/>
      <c r="Q325" s="208"/>
      <c r="R325" s="208"/>
      <c r="S325" s="208"/>
    </row>
    <row r="326" spans="1:19" ht="46.5" outlineLevel="2">
      <c r="A326" s="156" t="s">
        <v>577</v>
      </c>
      <c r="B326" s="160" t="s">
        <v>578</v>
      </c>
      <c r="C326" s="161" t="s">
        <v>570</v>
      </c>
      <c r="D326" s="162">
        <v>80</v>
      </c>
      <c r="E326" s="162"/>
      <c r="F326" s="162"/>
      <c r="G326" s="161"/>
      <c r="H326" s="161"/>
      <c r="I326" s="161"/>
      <c r="J326" s="161"/>
      <c r="K326" s="161"/>
      <c r="L326" s="161"/>
      <c r="M326" s="161"/>
      <c r="N326" s="161"/>
      <c r="O326" s="161"/>
      <c r="P326" s="161"/>
      <c r="Q326" s="208"/>
      <c r="R326" s="208"/>
      <c r="S326" s="208"/>
    </row>
    <row r="327" spans="1:19" ht="46.5" outlineLevel="2">
      <c r="A327" s="156" t="s">
        <v>579</v>
      </c>
      <c r="B327" s="160" t="s">
        <v>580</v>
      </c>
      <c r="C327" s="161" t="s">
        <v>570</v>
      </c>
      <c r="D327" s="162">
        <v>80</v>
      </c>
      <c r="E327" s="162"/>
      <c r="F327" s="162"/>
      <c r="G327" s="161"/>
      <c r="H327" s="161"/>
      <c r="I327" s="161"/>
      <c r="J327" s="161"/>
      <c r="K327" s="161"/>
      <c r="L327" s="161"/>
      <c r="M327" s="161"/>
      <c r="N327" s="161"/>
      <c r="O327" s="161"/>
      <c r="P327" s="161"/>
      <c r="Q327" s="208"/>
      <c r="R327" s="208"/>
      <c r="S327" s="208"/>
    </row>
    <row r="328" spans="1:19" ht="18.600000000000001" outlineLevel="2">
      <c r="A328" s="156" t="s">
        <v>581</v>
      </c>
      <c r="B328" s="160" t="s">
        <v>582</v>
      </c>
      <c r="C328" s="161" t="s">
        <v>79</v>
      </c>
      <c r="D328" s="162">
        <v>52</v>
      </c>
      <c r="E328" s="162"/>
      <c r="F328" s="162"/>
      <c r="G328" s="161"/>
      <c r="H328" s="161"/>
      <c r="I328" s="161"/>
      <c r="J328" s="161"/>
      <c r="K328" s="161"/>
      <c r="L328" s="161"/>
      <c r="M328" s="161"/>
      <c r="N328" s="161"/>
      <c r="O328" s="161"/>
      <c r="P328" s="161"/>
      <c r="Q328" s="208"/>
      <c r="R328" s="208"/>
      <c r="S328" s="208"/>
    </row>
    <row r="329" spans="1:19" ht="18.600000000000001" outlineLevel="2">
      <c r="A329" s="156" t="s">
        <v>583</v>
      </c>
      <c r="B329" s="160" t="s">
        <v>584</v>
      </c>
      <c r="C329" s="161" t="s">
        <v>79</v>
      </c>
      <c r="D329" s="162">
        <v>2</v>
      </c>
      <c r="E329" s="162"/>
      <c r="F329" s="162"/>
      <c r="G329" s="161"/>
      <c r="H329" s="161"/>
      <c r="I329" s="161"/>
      <c r="J329" s="161"/>
      <c r="K329" s="161"/>
      <c r="L329" s="161"/>
      <c r="M329" s="161"/>
      <c r="N329" s="161"/>
      <c r="O329" s="161"/>
      <c r="P329" s="161"/>
      <c r="Q329" s="208"/>
      <c r="R329" s="208"/>
      <c r="S329" s="208"/>
    </row>
    <row r="330" spans="1:19" s="167" customFormat="1" ht="18.600000000000001">
      <c r="A330" s="208">
        <v>7</v>
      </c>
      <c r="B330" s="209" t="s">
        <v>585</v>
      </c>
      <c r="C330" s="208" t="s">
        <v>40</v>
      </c>
      <c r="D330" s="208"/>
      <c r="E330" s="208"/>
      <c r="F330" s="208"/>
      <c r="G330" s="208"/>
      <c r="H330" s="208"/>
      <c r="I330" s="208"/>
      <c r="J330" s="208"/>
      <c r="K330" s="208"/>
      <c r="L330" s="208"/>
      <c r="M330" s="208"/>
      <c r="N330" s="208"/>
      <c r="O330" s="208"/>
      <c r="P330" s="208"/>
      <c r="Q330" s="208"/>
      <c r="R330" s="208"/>
      <c r="S330" s="208"/>
    </row>
    <row r="331" spans="1:19" ht="30.95" outlineLevel="1">
      <c r="A331" s="156" t="s">
        <v>586</v>
      </c>
      <c r="B331" s="160" t="s">
        <v>587</v>
      </c>
      <c r="C331" s="161" t="s">
        <v>71</v>
      </c>
      <c r="D331" s="162">
        <v>1</v>
      </c>
      <c r="E331" s="162"/>
      <c r="F331" s="162"/>
      <c r="G331" s="161"/>
      <c r="H331" s="161"/>
      <c r="I331" s="161"/>
      <c r="J331" s="161"/>
      <c r="K331" s="161"/>
      <c r="L331" s="161"/>
      <c r="M331" s="161"/>
      <c r="N331" s="161"/>
      <c r="O331" s="161"/>
      <c r="P331" s="161"/>
      <c r="Q331" s="161"/>
      <c r="R331" s="161"/>
      <c r="S331" s="161"/>
    </row>
    <row r="332" spans="1:19" ht="77.45" outlineLevel="1">
      <c r="A332" s="156" t="s">
        <v>588</v>
      </c>
      <c r="B332" s="160" t="s">
        <v>589</v>
      </c>
      <c r="C332" s="161" t="s">
        <v>71</v>
      </c>
      <c r="D332" s="162">
        <v>1</v>
      </c>
      <c r="E332" s="162"/>
      <c r="F332" s="162"/>
      <c r="G332" s="161"/>
      <c r="H332" s="161"/>
      <c r="I332" s="161"/>
      <c r="J332" s="161"/>
      <c r="K332" s="161"/>
      <c r="L332" s="161"/>
      <c r="M332" s="161"/>
      <c r="N332" s="161"/>
      <c r="O332" s="161"/>
      <c r="P332" s="161"/>
      <c r="Q332" s="161"/>
      <c r="R332" s="161"/>
      <c r="S332" s="161"/>
    </row>
    <row r="333" spans="1:19" ht="15.6" customHeight="1">
      <c r="C333" s="163"/>
      <c r="D333" s="164"/>
      <c r="E333" s="164"/>
      <c r="F333" s="164"/>
      <c r="G333" s="163"/>
      <c r="H333" s="163"/>
      <c r="I333" s="163"/>
      <c r="J333" s="163"/>
      <c r="K333" s="163"/>
      <c r="L333" s="163"/>
      <c r="M333" s="163"/>
      <c r="N333" s="163"/>
      <c r="O333" s="163"/>
      <c r="P333" s="163"/>
      <c r="Q333" s="163"/>
      <c r="R333" s="163"/>
      <c r="S333" s="163"/>
    </row>
    <row r="334" spans="1:19" ht="15.6" customHeight="1">
      <c r="C334" s="163"/>
      <c r="D334" s="164"/>
      <c r="E334" s="164"/>
      <c r="F334" s="164"/>
      <c r="G334" s="163"/>
    </row>
    <row r="335" spans="1:19" ht="15.75"/>
  </sheetData>
  <mergeCells count="19">
    <mergeCell ref="P5:R5"/>
    <mergeCell ref="O3:S3"/>
    <mergeCell ref="O2:S2"/>
    <mergeCell ref="O1:S1"/>
    <mergeCell ref="O10:O11"/>
    <mergeCell ref="P10:Q10"/>
    <mergeCell ref="P8:R8"/>
    <mergeCell ref="P7:R7"/>
    <mergeCell ref="P6:R6"/>
    <mergeCell ref="A10:A11"/>
    <mergeCell ref="G10:I10"/>
    <mergeCell ref="K10:M10"/>
    <mergeCell ref="N10:N11"/>
    <mergeCell ref="J10:J11"/>
    <mergeCell ref="B10:B11"/>
    <mergeCell ref="C10:C11"/>
    <mergeCell ref="D10:D11"/>
    <mergeCell ref="E10:E11"/>
    <mergeCell ref="F10:F11"/>
  </mergeCells>
  <phoneticPr fontId="1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52B688-540B-407E-9B16-A2ED996D1313}">
  <dimension ref="A1:FY304"/>
  <sheetViews>
    <sheetView topLeftCell="A217" workbookViewId="0">
      <selection activeCell="B251" sqref="B251"/>
    </sheetView>
  </sheetViews>
  <sheetFormatPr defaultColWidth="9.85546875" defaultRowHeight="10.5"/>
  <cols>
    <col min="1" max="1" width="11.5703125" style="6" customWidth="1"/>
    <col min="2" max="2" width="84" style="6" customWidth="1"/>
    <col min="3" max="3" width="10.42578125" style="6" customWidth="1"/>
    <col min="4" max="4" width="8.28515625" style="6" customWidth="1"/>
    <col min="5" max="6" width="15.5703125" style="6" customWidth="1"/>
    <col min="7" max="7" width="17.28515625" style="6" customWidth="1"/>
    <col min="8" max="8" width="20.140625" style="6" customWidth="1"/>
    <col min="9" max="9" width="17.85546875" style="6" customWidth="1"/>
    <col min="10" max="10" width="10.85546875" style="6" customWidth="1"/>
    <col min="11" max="11" width="20.85546875" style="6" bestFit="1" customWidth="1"/>
    <col min="12" max="16384" width="9.85546875" style="6"/>
  </cols>
  <sheetData>
    <row r="1" spans="1:18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</row>
    <row r="2" spans="1:181">
      <c r="A2" s="5"/>
      <c r="B2" s="3"/>
      <c r="C2" s="4"/>
      <c r="D2" s="4"/>
      <c r="E2" s="4"/>
      <c r="F2" s="4"/>
      <c r="G2" s="4"/>
      <c r="H2" s="7"/>
      <c r="I2" s="7"/>
      <c r="J2" s="7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</row>
    <row r="3" spans="1:18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</row>
    <row r="4" spans="1:18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</row>
    <row r="5" spans="1:181">
      <c r="A5" s="5"/>
      <c r="B5" s="8"/>
      <c r="C5" s="4"/>
      <c r="D5" s="4"/>
      <c r="E5" s="4"/>
      <c r="F5" s="4"/>
      <c r="G5" s="4"/>
      <c r="H5" s="4"/>
      <c r="I5" s="9"/>
      <c r="J5" s="9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</row>
    <row r="6" spans="1:181" s="11" customFormat="1">
      <c r="A6" s="193" t="s">
        <v>590</v>
      </c>
      <c r="B6" s="193"/>
      <c r="C6" s="193"/>
      <c r="D6" s="193"/>
      <c r="E6" s="193"/>
      <c r="F6" s="193"/>
      <c r="G6" s="193"/>
      <c r="H6" s="193"/>
      <c r="I6" s="193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</row>
    <row r="7" spans="1:181" s="11" customFormat="1">
      <c r="A7" s="193"/>
      <c r="B7" s="193"/>
      <c r="C7" s="193"/>
      <c r="D7" s="193"/>
      <c r="E7" s="193"/>
      <c r="F7" s="193"/>
      <c r="G7" s="193"/>
      <c r="H7" s="193"/>
      <c r="I7" s="193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</row>
    <row r="8" spans="1:181" s="11" customFormat="1" ht="12.95">
      <c r="A8" s="12" t="s">
        <v>591</v>
      </c>
      <c r="B8" s="13" t="s">
        <v>592</v>
      </c>
      <c r="C8" s="13"/>
      <c r="D8" s="13"/>
      <c r="E8" s="13"/>
      <c r="F8" s="13"/>
      <c r="G8" s="14"/>
      <c r="H8" s="15" t="s">
        <v>593</v>
      </c>
      <c r="I8" s="16" t="s">
        <v>594</v>
      </c>
      <c r="J8" s="17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</row>
    <row r="9" spans="1:181" s="11" customFormat="1" ht="12.95">
      <c r="A9" s="194" t="s">
        <v>595</v>
      </c>
      <c r="B9" s="195"/>
      <c r="C9" s="195"/>
      <c r="D9" s="195"/>
      <c r="E9" s="195"/>
      <c r="F9" s="195"/>
      <c r="G9" s="196"/>
      <c r="H9" s="15" t="s">
        <v>596</v>
      </c>
      <c r="I9" s="18" t="s">
        <v>597</v>
      </c>
      <c r="J9" s="19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</row>
    <row r="10" spans="1:181" s="11" customFormat="1" ht="10.5" customHeight="1">
      <c r="A10" s="20" t="s">
        <v>598</v>
      </c>
      <c r="B10" s="21"/>
      <c r="C10" s="22"/>
      <c r="D10" s="22"/>
      <c r="E10" s="197" t="s">
        <v>599</v>
      </c>
      <c r="F10" s="198"/>
      <c r="G10" s="199" t="s">
        <v>600</v>
      </c>
      <c r="H10" s="200"/>
      <c r="I10" s="23" t="s">
        <v>601</v>
      </c>
      <c r="J10" s="23" t="s">
        <v>602</v>
      </c>
      <c r="K10" s="10" t="s">
        <v>602</v>
      </c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</row>
    <row r="11" spans="1:181" s="11" customFormat="1">
      <c r="A11" s="24" t="s">
        <v>7</v>
      </c>
      <c r="B11" s="25" t="s">
        <v>603</v>
      </c>
      <c r="C11" s="26" t="s">
        <v>604</v>
      </c>
      <c r="D11" s="26" t="s">
        <v>71</v>
      </c>
      <c r="E11" s="27" t="s">
        <v>605</v>
      </c>
      <c r="F11" s="28" t="s">
        <v>606</v>
      </c>
      <c r="G11" s="27"/>
      <c r="H11" s="29"/>
      <c r="I11" s="29"/>
      <c r="J11" s="29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</row>
    <row r="12" spans="1:181" s="11" customFormat="1" ht="11.1" thickBot="1">
      <c r="A12" s="30"/>
      <c r="B12" s="31"/>
      <c r="C12" s="32"/>
      <c r="D12" s="32"/>
      <c r="E12" s="33" t="s">
        <v>607</v>
      </c>
      <c r="F12" s="34" t="s">
        <v>608</v>
      </c>
      <c r="G12" s="33" t="s">
        <v>609</v>
      </c>
      <c r="H12" s="33" t="s">
        <v>610</v>
      </c>
      <c r="I12" s="33" t="s">
        <v>611</v>
      </c>
      <c r="J12" s="33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10"/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10"/>
      <c r="FV12" s="10"/>
      <c r="FW12" s="10"/>
      <c r="FX12" s="10"/>
      <c r="FY12" s="10"/>
    </row>
    <row r="13" spans="1:181" s="11" customFormat="1" ht="11.1" thickBot="1">
      <c r="A13" s="35">
        <v>1</v>
      </c>
      <c r="B13" s="36" t="s">
        <v>22</v>
      </c>
      <c r="C13" s="37"/>
      <c r="D13" s="38"/>
      <c r="E13" s="38"/>
      <c r="F13" s="38"/>
      <c r="G13" s="38"/>
      <c r="H13" s="38"/>
      <c r="I13" s="38"/>
      <c r="J13" s="38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</row>
    <row r="14" spans="1:181" s="11" customFormat="1" ht="11.1" thickBot="1">
      <c r="A14" s="35" t="s">
        <v>23</v>
      </c>
      <c r="B14" s="36" t="s">
        <v>24</v>
      </c>
      <c r="C14" s="36"/>
      <c r="D14" s="36"/>
      <c r="E14" s="39"/>
      <c r="F14" s="39"/>
      <c r="G14" s="39"/>
      <c r="H14" s="39"/>
      <c r="I14" s="39"/>
      <c r="J14" s="39"/>
    </row>
    <row r="15" spans="1:181" s="11" customFormat="1">
      <c r="A15" s="40"/>
      <c r="B15" s="41"/>
      <c r="C15" s="42"/>
      <c r="D15" s="43"/>
      <c r="E15" s="44"/>
      <c r="F15" s="44"/>
      <c r="G15" s="45"/>
      <c r="H15" s="45"/>
      <c r="I15" s="45"/>
      <c r="J15" s="45"/>
    </row>
    <row r="16" spans="1:181" s="11" customFormat="1" ht="23.1" customHeight="1">
      <c r="A16" s="40" t="s">
        <v>25</v>
      </c>
      <c r="B16" s="41" t="s">
        <v>612</v>
      </c>
      <c r="C16" s="46">
        <v>5</v>
      </c>
      <c r="D16" s="46" t="s">
        <v>613</v>
      </c>
      <c r="E16" s="47"/>
      <c r="F16" s="47">
        <v>18900</v>
      </c>
      <c r="G16" s="48">
        <f>C16*E16</f>
        <v>0</v>
      </c>
      <c r="H16" s="48">
        <f>F16*C16</f>
        <v>94500</v>
      </c>
      <c r="I16" s="48">
        <f>H16+G16</f>
        <v>94500</v>
      </c>
      <c r="J16" s="48"/>
      <c r="K16" s="49"/>
    </row>
    <row r="17" spans="1:11" s="11" customFormat="1" ht="35.1" customHeight="1">
      <c r="A17" s="40" t="s">
        <v>28</v>
      </c>
      <c r="B17" s="41" t="s">
        <v>614</v>
      </c>
      <c r="C17" s="46">
        <v>2.5</v>
      </c>
      <c r="D17" s="46" t="s">
        <v>613</v>
      </c>
      <c r="E17" s="47"/>
      <c r="F17" s="47">
        <v>20900</v>
      </c>
      <c r="G17" s="48">
        <f t="shared" ref="G17:G52" si="0">C17*E17</f>
        <v>0</v>
      </c>
      <c r="H17" s="48">
        <f t="shared" ref="H17:H52" si="1">F17*C17</f>
        <v>52250</v>
      </c>
      <c r="I17" s="48">
        <f t="shared" ref="I17:I21" si="2">H17+G17</f>
        <v>52250</v>
      </c>
      <c r="J17" s="48"/>
      <c r="K17" s="49"/>
    </row>
    <row r="18" spans="1:11" s="11" customFormat="1" ht="33" customHeight="1">
      <c r="A18" s="40" t="s">
        <v>30</v>
      </c>
      <c r="B18" s="41" t="s">
        <v>615</v>
      </c>
      <c r="C18" s="46">
        <v>2.5</v>
      </c>
      <c r="D18" s="46" t="s">
        <v>613</v>
      </c>
      <c r="E18" s="47"/>
      <c r="F18" s="47">
        <v>18900</v>
      </c>
      <c r="G18" s="48">
        <f t="shared" si="0"/>
        <v>0</v>
      </c>
      <c r="H18" s="48">
        <f t="shared" si="1"/>
        <v>47250</v>
      </c>
      <c r="I18" s="48">
        <f t="shared" si="2"/>
        <v>47250</v>
      </c>
      <c r="J18" s="48"/>
      <c r="K18" s="49"/>
    </row>
    <row r="19" spans="1:11" s="11" customFormat="1" ht="27" customHeight="1">
      <c r="A19" s="40" t="s">
        <v>32</v>
      </c>
      <c r="B19" s="41" t="s">
        <v>616</v>
      </c>
      <c r="C19" s="46">
        <v>5</v>
      </c>
      <c r="D19" s="46" t="s">
        <v>613</v>
      </c>
      <c r="E19" s="47"/>
      <c r="F19" s="47">
        <v>9400</v>
      </c>
      <c r="G19" s="48">
        <f t="shared" si="0"/>
        <v>0</v>
      </c>
      <c r="H19" s="48">
        <f t="shared" si="1"/>
        <v>47000</v>
      </c>
      <c r="I19" s="48">
        <f t="shared" si="2"/>
        <v>47000</v>
      </c>
      <c r="J19" s="48"/>
    </row>
    <row r="20" spans="1:11" s="11" customFormat="1" ht="20.100000000000001">
      <c r="A20" s="40" t="s">
        <v>34</v>
      </c>
      <c r="B20" s="41" t="s">
        <v>617</v>
      </c>
      <c r="C20" s="46">
        <v>5</v>
      </c>
      <c r="D20" s="46" t="s">
        <v>613</v>
      </c>
      <c r="E20" s="47"/>
      <c r="F20" s="47">
        <v>7800</v>
      </c>
      <c r="G20" s="48">
        <f t="shared" si="0"/>
        <v>0</v>
      </c>
      <c r="H20" s="48">
        <f t="shared" si="1"/>
        <v>39000</v>
      </c>
      <c r="I20" s="48">
        <f t="shared" si="2"/>
        <v>39000</v>
      </c>
      <c r="J20" s="48"/>
    </row>
    <row r="21" spans="1:11" s="11" customFormat="1" ht="20.100000000000001">
      <c r="A21" s="40" t="s">
        <v>36</v>
      </c>
      <c r="B21" s="41" t="s">
        <v>618</v>
      </c>
      <c r="C21" s="46">
        <v>5</v>
      </c>
      <c r="D21" s="46" t="s">
        <v>613</v>
      </c>
      <c r="E21" s="47"/>
      <c r="F21" s="47">
        <v>8800</v>
      </c>
      <c r="G21" s="48">
        <f t="shared" si="0"/>
        <v>0</v>
      </c>
      <c r="H21" s="48">
        <f t="shared" si="1"/>
        <v>44000</v>
      </c>
      <c r="I21" s="48">
        <f t="shared" si="2"/>
        <v>44000</v>
      </c>
      <c r="J21" s="48"/>
    </row>
    <row r="22" spans="1:11" s="11" customFormat="1" ht="12.95" thickBot="1">
      <c r="A22" s="50"/>
      <c r="B22" s="51"/>
      <c r="C22" s="52"/>
      <c r="D22" s="52"/>
      <c r="E22" s="201" t="s">
        <v>619</v>
      </c>
      <c r="F22" s="202"/>
      <c r="G22" s="53" t="e">
        <f t="shared" si="0"/>
        <v>#VALUE!</v>
      </c>
      <c r="H22" s="53">
        <f t="shared" si="1"/>
        <v>0</v>
      </c>
      <c r="I22" s="53">
        <f>I16+I17+I18+I19+I20+I21</f>
        <v>324000</v>
      </c>
      <c r="J22" s="48"/>
    </row>
    <row r="23" spans="1:11" s="11" customFormat="1" ht="11.1" thickBot="1">
      <c r="A23" s="35" t="s">
        <v>38</v>
      </c>
      <c r="B23" s="36" t="s">
        <v>39</v>
      </c>
      <c r="C23" s="36"/>
      <c r="D23" s="36"/>
      <c r="E23" s="39"/>
      <c r="F23" s="39"/>
      <c r="G23" s="48">
        <f t="shared" si="0"/>
        <v>0</v>
      </c>
      <c r="H23" s="48">
        <f t="shared" si="1"/>
        <v>0</v>
      </c>
      <c r="I23" s="54"/>
      <c r="J23" s="39"/>
    </row>
    <row r="24" spans="1:11" s="11" customFormat="1">
      <c r="A24" s="40"/>
      <c r="B24" s="41"/>
      <c r="C24" s="42"/>
      <c r="D24" s="43"/>
      <c r="E24" s="45"/>
      <c r="F24" s="45"/>
      <c r="G24" s="48">
        <f t="shared" si="0"/>
        <v>0</v>
      </c>
      <c r="H24" s="48">
        <f t="shared" si="1"/>
        <v>0</v>
      </c>
      <c r="I24" s="45"/>
      <c r="J24" s="45"/>
    </row>
    <row r="25" spans="1:11" s="11" customFormat="1" ht="60">
      <c r="A25" s="40" t="s">
        <v>41</v>
      </c>
      <c r="B25" s="41" t="s">
        <v>42</v>
      </c>
      <c r="C25" s="42">
        <v>1</v>
      </c>
      <c r="D25" s="42" t="s">
        <v>620</v>
      </c>
      <c r="E25" s="47">
        <v>4000</v>
      </c>
      <c r="F25" s="47">
        <v>2300</v>
      </c>
      <c r="G25" s="48">
        <f t="shared" si="0"/>
        <v>4000</v>
      </c>
      <c r="H25" s="48">
        <f t="shared" si="1"/>
        <v>2300</v>
      </c>
      <c r="I25" s="48">
        <f t="shared" ref="I25:I32" si="3">H25+G25</f>
        <v>6300</v>
      </c>
      <c r="J25" s="48"/>
    </row>
    <row r="26" spans="1:11" s="11" customFormat="1" ht="80.099999999999994">
      <c r="A26" s="40" t="s">
        <v>44</v>
      </c>
      <c r="B26" s="41" t="s">
        <v>45</v>
      </c>
      <c r="C26" s="42">
        <v>1</v>
      </c>
      <c r="D26" s="42" t="s">
        <v>621</v>
      </c>
      <c r="E26" s="47">
        <v>3500</v>
      </c>
      <c r="F26" s="47">
        <v>2000</v>
      </c>
      <c r="G26" s="48">
        <f t="shared" si="0"/>
        <v>3500</v>
      </c>
      <c r="H26" s="48">
        <f t="shared" si="1"/>
        <v>2000</v>
      </c>
      <c r="I26" s="48">
        <f t="shared" si="3"/>
        <v>5500</v>
      </c>
      <c r="J26" s="48"/>
    </row>
    <row r="27" spans="1:11" s="11" customFormat="1" ht="12.6">
      <c r="A27" s="40" t="s">
        <v>46</v>
      </c>
      <c r="B27" s="41" t="s">
        <v>47</v>
      </c>
      <c r="C27" s="42">
        <v>6</v>
      </c>
      <c r="D27" s="42" t="s">
        <v>620</v>
      </c>
      <c r="E27" s="47">
        <v>900</v>
      </c>
      <c r="F27" s="47">
        <v>300</v>
      </c>
      <c r="G27" s="48">
        <f t="shared" si="0"/>
        <v>5400</v>
      </c>
      <c r="H27" s="48">
        <f t="shared" si="1"/>
        <v>1800</v>
      </c>
      <c r="I27" s="48">
        <f>H27+G27</f>
        <v>7200</v>
      </c>
      <c r="J27" s="48"/>
    </row>
    <row r="28" spans="1:11" s="11" customFormat="1" ht="12.6">
      <c r="A28" s="40" t="s">
        <v>48</v>
      </c>
      <c r="B28" s="41" t="s">
        <v>49</v>
      </c>
      <c r="C28" s="42">
        <v>6</v>
      </c>
      <c r="D28" s="42" t="s">
        <v>613</v>
      </c>
      <c r="E28" s="47">
        <v>900</v>
      </c>
      <c r="F28" s="47">
        <v>300</v>
      </c>
      <c r="G28" s="48">
        <f t="shared" si="0"/>
        <v>5400</v>
      </c>
      <c r="H28" s="48">
        <f t="shared" si="1"/>
        <v>1800</v>
      </c>
      <c r="I28" s="48">
        <f t="shared" si="3"/>
        <v>7200</v>
      </c>
      <c r="J28" s="48"/>
    </row>
    <row r="29" spans="1:11" s="11" customFormat="1" ht="24" customHeight="1">
      <c r="A29" s="40" t="s">
        <v>50</v>
      </c>
      <c r="B29" s="41" t="s">
        <v>51</v>
      </c>
      <c r="C29" s="42">
        <v>120</v>
      </c>
      <c r="D29" s="42" t="s">
        <v>622</v>
      </c>
      <c r="E29" s="47">
        <v>65</v>
      </c>
      <c r="F29" s="47">
        <v>25</v>
      </c>
      <c r="G29" s="48">
        <f t="shared" si="0"/>
        <v>7800</v>
      </c>
      <c r="H29" s="48">
        <f t="shared" si="1"/>
        <v>3000</v>
      </c>
      <c r="I29" s="48">
        <f t="shared" si="3"/>
        <v>10800</v>
      </c>
      <c r="J29" s="48"/>
    </row>
    <row r="30" spans="1:11" s="11" customFormat="1" ht="12.6">
      <c r="A30" s="40" t="s">
        <v>53</v>
      </c>
      <c r="B30" s="41" t="s">
        <v>54</v>
      </c>
      <c r="C30" s="42">
        <v>1</v>
      </c>
      <c r="D30" s="42" t="s">
        <v>620</v>
      </c>
      <c r="E30" s="47">
        <v>3500</v>
      </c>
      <c r="F30" s="47">
        <v>2000</v>
      </c>
      <c r="G30" s="48">
        <f t="shared" si="0"/>
        <v>3500</v>
      </c>
      <c r="H30" s="48">
        <f t="shared" si="1"/>
        <v>2000</v>
      </c>
      <c r="I30" s="48">
        <f t="shared" si="3"/>
        <v>5500</v>
      </c>
      <c r="J30" s="48"/>
    </row>
    <row r="31" spans="1:11" s="11" customFormat="1" ht="12.6">
      <c r="A31" s="40" t="s">
        <v>55</v>
      </c>
      <c r="B31" s="41" t="s">
        <v>56</v>
      </c>
      <c r="C31" s="42">
        <v>120</v>
      </c>
      <c r="D31" s="42" t="s">
        <v>622</v>
      </c>
      <c r="E31" s="47">
        <v>15</v>
      </c>
      <c r="F31" s="47">
        <v>40</v>
      </c>
      <c r="G31" s="48">
        <f t="shared" si="0"/>
        <v>1800</v>
      </c>
      <c r="H31" s="48">
        <f t="shared" si="1"/>
        <v>4800</v>
      </c>
      <c r="I31" s="48">
        <f t="shared" si="3"/>
        <v>6600</v>
      </c>
      <c r="J31" s="48"/>
      <c r="K31" s="55"/>
    </row>
    <row r="32" spans="1:11" s="11" customFormat="1" ht="12.6">
      <c r="A32" s="40" t="s">
        <v>57</v>
      </c>
      <c r="B32" s="41" t="s">
        <v>58</v>
      </c>
      <c r="C32" s="42">
        <v>1</v>
      </c>
      <c r="D32" s="42" t="s">
        <v>43</v>
      </c>
      <c r="E32" s="47">
        <v>1200</v>
      </c>
      <c r="F32" s="47">
        <v>600</v>
      </c>
      <c r="G32" s="48">
        <f t="shared" si="0"/>
        <v>1200</v>
      </c>
      <c r="H32" s="48">
        <f t="shared" si="1"/>
        <v>600</v>
      </c>
      <c r="I32" s="48">
        <f t="shared" si="3"/>
        <v>1800</v>
      </c>
      <c r="J32" s="48"/>
    </row>
    <row r="33" spans="1:11" s="11" customFormat="1">
      <c r="A33" s="40"/>
      <c r="B33" s="41"/>
      <c r="C33" s="42"/>
      <c r="D33" s="42"/>
      <c r="E33" s="48"/>
      <c r="F33" s="48">
        <v>0</v>
      </c>
      <c r="G33" s="48">
        <f t="shared" si="0"/>
        <v>0</v>
      </c>
      <c r="H33" s="48">
        <f t="shared" si="1"/>
        <v>0</v>
      </c>
      <c r="I33" s="48"/>
      <c r="J33" s="48"/>
    </row>
    <row r="34" spans="1:11" s="11" customFormat="1" ht="31.35" customHeight="1" thickBot="1">
      <c r="A34" s="50"/>
      <c r="B34" s="51"/>
      <c r="C34" s="56"/>
      <c r="D34" s="56"/>
      <c r="E34" s="203" t="s">
        <v>623</v>
      </c>
      <c r="F34" s="204"/>
      <c r="G34" s="57"/>
      <c r="H34" s="57" t="s">
        <v>624</v>
      </c>
      <c r="I34" s="58">
        <f>I25+I26+I27+I28+I29+I30+I31+I32</f>
        <v>50900</v>
      </c>
      <c r="J34" s="58"/>
    </row>
    <row r="35" spans="1:11" s="11" customFormat="1" ht="31.35" customHeight="1" thickBot="1">
      <c r="A35" s="35" t="s">
        <v>59</v>
      </c>
      <c r="B35" s="36" t="s">
        <v>60</v>
      </c>
      <c r="C35" s="36"/>
      <c r="D35" s="36"/>
      <c r="E35" s="39"/>
      <c r="F35" s="39"/>
      <c r="G35" s="48">
        <f t="shared" ref="G35" si="4">C35*E35</f>
        <v>0</v>
      </c>
      <c r="H35" s="48">
        <f t="shared" ref="H35" si="5">F35*C35</f>
        <v>0</v>
      </c>
      <c r="I35" s="39"/>
      <c r="J35" s="39"/>
    </row>
    <row r="36" spans="1:11" s="11" customFormat="1" ht="11.1" thickBot="1">
      <c r="A36" s="35" t="s">
        <v>59</v>
      </c>
      <c r="B36" s="36" t="s">
        <v>62</v>
      </c>
      <c r="C36" s="36"/>
      <c r="D36" s="36"/>
      <c r="E36" s="39"/>
      <c r="F36" s="39"/>
      <c r="G36" s="48">
        <f t="shared" si="0"/>
        <v>0</v>
      </c>
      <c r="H36" s="48">
        <f t="shared" si="1"/>
        <v>0</v>
      </c>
      <c r="I36" s="39"/>
      <c r="J36" s="39"/>
    </row>
    <row r="37" spans="1:11" s="11" customFormat="1" ht="20.100000000000001">
      <c r="A37" s="40" t="s">
        <v>61</v>
      </c>
      <c r="B37" s="59" t="s">
        <v>625</v>
      </c>
      <c r="C37" s="42">
        <v>58</v>
      </c>
      <c r="D37" s="42" t="s">
        <v>52</v>
      </c>
      <c r="E37" s="47">
        <v>15</v>
      </c>
      <c r="F37" s="47">
        <v>40</v>
      </c>
      <c r="G37" s="48">
        <f t="shared" si="0"/>
        <v>870</v>
      </c>
      <c r="H37" s="48">
        <f t="shared" si="1"/>
        <v>2320</v>
      </c>
      <c r="I37" s="48">
        <f>C37*E37+C37*F37</f>
        <v>3190</v>
      </c>
      <c r="J37" s="48"/>
    </row>
    <row r="38" spans="1:11" s="11" customFormat="1" ht="12.6">
      <c r="A38" s="40" t="s">
        <v>111</v>
      </c>
      <c r="B38" s="41" t="s">
        <v>66</v>
      </c>
      <c r="C38" s="42">
        <v>25</v>
      </c>
      <c r="D38" s="42" t="s">
        <v>52</v>
      </c>
      <c r="E38" s="47">
        <v>46</v>
      </c>
      <c r="F38" s="47">
        <v>54</v>
      </c>
      <c r="G38" s="48">
        <f t="shared" si="0"/>
        <v>1150</v>
      </c>
      <c r="H38" s="48">
        <f t="shared" si="1"/>
        <v>1350</v>
      </c>
      <c r="I38" s="48">
        <f t="shared" ref="I38:I58" si="6">C38*E38+C38*F38</f>
        <v>2500</v>
      </c>
      <c r="J38" s="48"/>
    </row>
    <row r="39" spans="1:11" s="11" customFormat="1" ht="20.100000000000001">
      <c r="A39" s="40" t="s">
        <v>147</v>
      </c>
      <c r="B39" s="41" t="s">
        <v>626</v>
      </c>
      <c r="C39" s="42">
        <v>25</v>
      </c>
      <c r="D39" s="42" t="s">
        <v>52</v>
      </c>
      <c r="E39" s="47">
        <v>15</v>
      </c>
      <c r="F39" s="47">
        <v>40</v>
      </c>
      <c r="G39" s="48">
        <f t="shared" si="0"/>
        <v>375</v>
      </c>
      <c r="H39" s="48">
        <f t="shared" si="1"/>
        <v>1000</v>
      </c>
      <c r="I39" s="48">
        <f t="shared" si="6"/>
        <v>1375</v>
      </c>
      <c r="J39" s="48"/>
    </row>
    <row r="40" spans="1:11" s="11" customFormat="1" ht="30">
      <c r="A40" s="40" t="s">
        <v>179</v>
      </c>
      <c r="B40" s="41" t="s">
        <v>627</v>
      </c>
      <c r="C40" s="42">
        <v>1</v>
      </c>
      <c r="D40" s="42" t="s">
        <v>71</v>
      </c>
      <c r="E40" s="47">
        <v>110</v>
      </c>
      <c r="F40" s="47">
        <v>720</v>
      </c>
      <c r="G40" s="48">
        <f t="shared" si="0"/>
        <v>110</v>
      </c>
      <c r="H40" s="48">
        <f t="shared" si="1"/>
        <v>720</v>
      </c>
      <c r="I40" s="48">
        <f t="shared" si="6"/>
        <v>830</v>
      </c>
      <c r="J40" s="48"/>
    </row>
    <row r="41" spans="1:11" s="11" customFormat="1" ht="32.1" customHeight="1">
      <c r="A41" s="40" t="s">
        <v>200</v>
      </c>
      <c r="B41" s="41" t="s">
        <v>628</v>
      </c>
      <c r="C41" s="42">
        <v>3.4</v>
      </c>
      <c r="D41" s="42" t="s">
        <v>629</v>
      </c>
      <c r="E41" s="47">
        <v>110</v>
      </c>
      <c r="F41" s="47">
        <v>720</v>
      </c>
      <c r="G41" s="48">
        <f t="shared" si="0"/>
        <v>374</v>
      </c>
      <c r="H41" s="48">
        <f t="shared" si="1"/>
        <v>2448</v>
      </c>
      <c r="I41" s="48">
        <f>C41*E41+C41*F41</f>
        <v>2822</v>
      </c>
      <c r="J41" s="48"/>
    </row>
    <row r="42" spans="1:11" s="11" customFormat="1" ht="32.1" customHeight="1">
      <c r="A42" s="40" t="s">
        <v>221</v>
      </c>
      <c r="B42" s="41" t="s">
        <v>630</v>
      </c>
      <c r="C42" s="42">
        <v>3.4</v>
      </c>
      <c r="D42" s="42" t="s">
        <v>76</v>
      </c>
      <c r="E42" s="47">
        <v>1623</v>
      </c>
      <c r="F42" s="47">
        <v>920</v>
      </c>
      <c r="G42" s="48">
        <f t="shared" si="0"/>
        <v>5518.2</v>
      </c>
      <c r="H42" s="48">
        <f t="shared" si="1"/>
        <v>3128</v>
      </c>
      <c r="I42" s="48">
        <f>C42*E42+C42*F42</f>
        <v>8646.2000000000007</v>
      </c>
      <c r="J42" s="48"/>
    </row>
    <row r="43" spans="1:11" s="11" customFormat="1" ht="20.100000000000001">
      <c r="A43" s="40" t="s">
        <v>244</v>
      </c>
      <c r="B43" s="41" t="s">
        <v>319</v>
      </c>
      <c r="C43" s="42">
        <v>2</v>
      </c>
      <c r="D43" s="42" t="s">
        <v>79</v>
      </c>
      <c r="E43" s="47">
        <v>450</v>
      </c>
      <c r="F43" s="47">
        <v>2480</v>
      </c>
      <c r="G43" s="48">
        <f t="shared" si="0"/>
        <v>900</v>
      </c>
      <c r="H43" s="48">
        <f t="shared" si="1"/>
        <v>4960</v>
      </c>
      <c r="I43" s="48">
        <f t="shared" si="6"/>
        <v>5860</v>
      </c>
      <c r="J43" s="48"/>
    </row>
    <row r="44" spans="1:11" s="11" customFormat="1" ht="30">
      <c r="A44" s="40" t="s">
        <v>275</v>
      </c>
      <c r="B44" s="41" t="s">
        <v>631</v>
      </c>
      <c r="C44" s="42">
        <v>3</v>
      </c>
      <c r="D44" s="42" t="s">
        <v>79</v>
      </c>
      <c r="E44" s="47">
        <v>28</v>
      </c>
      <c r="F44" s="47">
        <v>180</v>
      </c>
      <c r="G44" s="48">
        <f t="shared" si="0"/>
        <v>84</v>
      </c>
      <c r="H44" s="48">
        <f t="shared" si="1"/>
        <v>540</v>
      </c>
      <c r="I44" s="48">
        <f t="shared" si="6"/>
        <v>624</v>
      </c>
      <c r="J44" s="48"/>
    </row>
    <row r="45" spans="1:11" s="11" customFormat="1" ht="20.100000000000001">
      <c r="A45" s="40" t="s">
        <v>304</v>
      </c>
      <c r="B45" s="41" t="s">
        <v>323</v>
      </c>
      <c r="C45" s="42">
        <v>4</v>
      </c>
      <c r="D45" s="42" t="s">
        <v>79</v>
      </c>
      <c r="E45" s="47">
        <v>28</v>
      </c>
      <c r="F45" s="47">
        <v>180</v>
      </c>
      <c r="G45" s="48">
        <f t="shared" si="0"/>
        <v>112</v>
      </c>
      <c r="H45" s="48">
        <f t="shared" si="1"/>
        <v>720</v>
      </c>
      <c r="I45" s="48">
        <f t="shared" si="6"/>
        <v>832</v>
      </c>
      <c r="J45" s="48"/>
    </row>
    <row r="46" spans="1:11" s="11" customFormat="1" ht="20.100000000000001">
      <c r="A46" s="40" t="s">
        <v>345</v>
      </c>
      <c r="B46" s="41" t="s">
        <v>132</v>
      </c>
      <c r="C46" s="42">
        <v>2</v>
      </c>
      <c r="D46" s="42" t="s">
        <v>79</v>
      </c>
      <c r="E46" s="47">
        <v>28</v>
      </c>
      <c r="F46" s="47">
        <v>180</v>
      </c>
      <c r="G46" s="48">
        <f t="shared" si="0"/>
        <v>56</v>
      </c>
      <c r="H46" s="48">
        <f t="shared" si="1"/>
        <v>360</v>
      </c>
      <c r="I46" s="48">
        <f t="shared" si="6"/>
        <v>416</v>
      </c>
      <c r="J46" s="48"/>
    </row>
    <row r="47" spans="1:11" s="11" customFormat="1" ht="12.6">
      <c r="A47" s="40" t="s">
        <v>372</v>
      </c>
      <c r="B47" s="41" t="s">
        <v>87</v>
      </c>
      <c r="C47" s="42">
        <v>1</v>
      </c>
      <c r="D47" s="42" t="s">
        <v>79</v>
      </c>
      <c r="E47" s="47">
        <v>110</v>
      </c>
      <c r="F47" s="47">
        <v>720</v>
      </c>
      <c r="G47" s="48">
        <f t="shared" si="0"/>
        <v>110</v>
      </c>
      <c r="H47" s="48">
        <f t="shared" si="1"/>
        <v>720</v>
      </c>
      <c r="I47" s="48">
        <f t="shared" si="6"/>
        <v>830</v>
      </c>
      <c r="J47" s="48"/>
    </row>
    <row r="48" spans="1:11" s="11" customFormat="1" ht="12.6">
      <c r="A48" s="60" t="s">
        <v>632</v>
      </c>
      <c r="B48" s="61" t="s">
        <v>89</v>
      </c>
      <c r="C48" s="62">
        <v>58</v>
      </c>
      <c r="D48" s="62" t="s">
        <v>52</v>
      </c>
      <c r="E48" s="63">
        <v>180</v>
      </c>
      <c r="F48" s="63">
        <v>90</v>
      </c>
      <c r="G48" s="64">
        <f t="shared" si="0"/>
        <v>10440</v>
      </c>
      <c r="H48" s="64">
        <f t="shared" si="1"/>
        <v>5220</v>
      </c>
      <c r="I48" s="65">
        <f>C48*E48+C48*F48</f>
        <v>15660</v>
      </c>
      <c r="J48" s="64"/>
      <c r="K48" s="55"/>
    </row>
    <row r="49" spans="1:10" s="11" customFormat="1" ht="12.6">
      <c r="A49" s="40" t="s">
        <v>633</v>
      </c>
      <c r="B49" s="41" t="s">
        <v>91</v>
      </c>
      <c r="C49" s="42">
        <v>120</v>
      </c>
      <c r="D49" s="42" t="s">
        <v>52</v>
      </c>
      <c r="E49" s="47">
        <v>13</v>
      </c>
      <c r="F49" s="47">
        <v>25</v>
      </c>
      <c r="G49" s="48">
        <f t="shared" si="0"/>
        <v>1560</v>
      </c>
      <c r="H49" s="48">
        <f t="shared" si="1"/>
        <v>3000</v>
      </c>
      <c r="I49" s="48">
        <f t="shared" si="6"/>
        <v>4560</v>
      </c>
      <c r="J49" s="48"/>
    </row>
    <row r="50" spans="1:10" s="11" customFormat="1" ht="12.6">
      <c r="A50" s="40" t="s">
        <v>634</v>
      </c>
      <c r="B50" s="41" t="s">
        <v>93</v>
      </c>
      <c r="C50" s="42">
        <v>120</v>
      </c>
      <c r="D50" s="42" t="s">
        <v>52</v>
      </c>
      <c r="E50" s="47">
        <v>4</v>
      </c>
      <c r="F50" s="47">
        <v>28</v>
      </c>
      <c r="G50" s="48">
        <f t="shared" si="0"/>
        <v>480</v>
      </c>
      <c r="H50" s="48">
        <f t="shared" si="1"/>
        <v>3360</v>
      </c>
      <c r="I50" s="48">
        <f t="shared" si="6"/>
        <v>3840</v>
      </c>
      <c r="J50" s="48"/>
    </row>
    <row r="51" spans="1:10" s="11" customFormat="1" ht="20.100000000000001">
      <c r="A51" s="40" t="s">
        <v>635</v>
      </c>
      <c r="B51" s="66" t="s">
        <v>95</v>
      </c>
      <c r="C51" s="42">
        <v>3</v>
      </c>
      <c r="D51" s="42" t="s">
        <v>79</v>
      </c>
      <c r="E51" s="47">
        <v>28</v>
      </c>
      <c r="F51" s="47">
        <v>180</v>
      </c>
      <c r="G51" s="48">
        <f t="shared" si="0"/>
        <v>84</v>
      </c>
      <c r="H51" s="48">
        <f t="shared" si="1"/>
        <v>540</v>
      </c>
      <c r="I51" s="48">
        <f t="shared" si="6"/>
        <v>624</v>
      </c>
      <c r="J51" s="48"/>
    </row>
    <row r="52" spans="1:10" s="11" customFormat="1" ht="30">
      <c r="A52" s="40" t="s">
        <v>635</v>
      </c>
      <c r="B52" s="66" t="s">
        <v>97</v>
      </c>
      <c r="C52" s="42">
        <v>10</v>
      </c>
      <c r="D52" s="42" t="s">
        <v>79</v>
      </c>
      <c r="E52" s="47">
        <v>25</v>
      </c>
      <c r="F52" s="47">
        <v>120</v>
      </c>
      <c r="G52" s="48">
        <f t="shared" si="0"/>
        <v>250</v>
      </c>
      <c r="H52" s="48">
        <f t="shared" si="1"/>
        <v>1200</v>
      </c>
      <c r="I52" s="48">
        <f t="shared" si="6"/>
        <v>1450</v>
      </c>
      <c r="J52" s="48"/>
    </row>
    <row r="53" spans="1:10" s="11" customFormat="1" ht="30">
      <c r="A53" s="40" t="s">
        <v>636</v>
      </c>
      <c r="B53" s="66" t="s">
        <v>99</v>
      </c>
      <c r="C53" s="42">
        <v>10</v>
      </c>
      <c r="D53" s="42" t="s">
        <v>79</v>
      </c>
      <c r="E53" s="47">
        <v>450</v>
      </c>
      <c r="F53" s="47">
        <v>120</v>
      </c>
      <c r="G53" s="48">
        <f>C53*E53</f>
        <v>4500</v>
      </c>
      <c r="H53" s="48">
        <f>F53*C53</f>
        <v>1200</v>
      </c>
      <c r="I53" s="48">
        <f t="shared" si="6"/>
        <v>5700</v>
      </c>
      <c r="J53" s="48"/>
    </row>
    <row r="54" spans="1:10" s="11" customFormat="1" ht="12.6">
      <c r="A54" s="40" t="s">
        <v>637</v>
      </c>
      <c r="B54" s="41" t="s">
        <v>101</v>
      </c>
      <c r="C54" s="42">
        <v>58</v>
      </c>
      <c r="D54" s="42" t="s">
        <v>52</v>
      </c>
      <c r="E54" s="47">
        <v>350</v>
      </c>
      <c r="F54" s="47">
        <v>90</v>
      </c>
      <c r="G54" s="48">
        <f t="shared" ref="G54:G58" si="7">C54*E54</f>
        <v>20300</v>
      </c>
      <c r="H54" s="48">
        <f t="shared" ref="H54:H58" si="8">F54*C54</f>
        <v>5220</v>
      </c>
      <c r="I54" s="48">
        <f t="shared" si="6"/>
        <v>25520</v>
      </c>
      <c r="J54" s="48"/>
    </row>
    <row r="55" spans="1:10" s="11" customFormat="1" ht="20.100000000000001">
      <c r="A55" s="40" t="s">
        <v>638</v>
      </c>
      <c r="B55" s="41" t="s">
        <v>103</v>
      </c>
      <c r="C55" s="42">
        <v>6</v>
      </c>
      <c r="D55" s="42" t="s">
        <v>71</v>
      </c>
      <c r="E55" s="47">
        <v>700</v>
      </c>
      <c r="F55" s="47">
        <v>180</v>
      </c>
      <c r="G55" s="48">
        <f t="shared" si="7"/>
        <v>4200</v>
      </c>
      <c r="H55" s="48">
        <f t="shared" si="8"/>
        <v>1080</v>
      </c>
      <c r="I55" s="48">
        <f t="shared" si="6"/>
        <v>5280</v>
      </c>
      <c r="J55" s="67"/>
    </row>
    <row r="56" spans="1:10" s="11" customFormat="1" ht="12.6">
      <c r="A56" s="40" t="s">
        <v>639</v>
      </c>
      <c r="B56" s="68" t="s">
        <v>105</v>
      </c>
      <c r="C56" s="42">
        <v>48</v>
      </c>
      <c r="D56" s="42" t="s">
        <v>106</v>
      </c>
      <c r="E56" s="47">
        <v>38</v>
      </c>
      <c r="F56" s="47">
        <v>20</v>
      </c>
      <c r="G56" s="48">
        <f t="shared" si="7"/>
        <v>1824</v>
      </c>
      <c r="H56" s="48">
        <f t="shared" si="8"/>
        <v>960</v>
      </c>
      <c r="I56" s="48">
        <f t="shared" si="6"/>
        <v>2784</v>
      </c>
      <c r="J56" s="67"/>
    </row>
    <row r="57" spans="1:10" s="11" customFormat="1" ht="12.6">
      <c r="A57" s="40" t="s">
        <v>640</v>
      </c>
      <c r="B57" s="68" t="s">
        <v>108</v>
      </c>
      <c r="C57" s="42">
        <v>4</v>
      </c>
      <c r="D57" s="42" t="s">
        <v>71</v>
      </c>
      <c r="E57" s="47">
        <v>250</v>
      </c>
      <c r="F57" s="47">
        <v>65</v>
      </c>
      <c r="G57" s="48">
        <f t="shared" si="7"/>
        <v>1000</v>
      </c>
      <c r="H57" s="48">
        <f t="shared" si="8"/>
        <v>260</v>
      </c>
      <c r="I57" s="48">
        <f t="shared" si="6"/>
        <v>1260</v>
      </c>
      <c r="J57" s="67"/>
    </row>
    <row r="58" spans="1:10" s="11" customFormat="1" ht="20.100000000000001">
      <c r="A58" s="40" t="s">
        <v>641</v>
      </c>
      <c r="B58" s="41" t="s">
        <v>110</v>
      </c>
      <c r="C58" s="42">
        <v>4</v>
      </c>
      <c r="D58" s="42" t="s">
        <v>71</v>
      </c>
      <c r="E58" s="47">
        <v>55</v>
      </c>
      <c r="F58" s="47">
        <v>180</v>
      </c>
      <c r="G58" s="48">
        <f t="shared" si="7"/>
        <v>220</v>
      </c>
      <c r="H58" s="48">
        <f t="shared" si="8"/>
        <v>720</v>
      </c>
      <c r="I58" s="48">
        <f t="shared" si="6"/>
        <v>940</v>
      </c>
      <c r="J58" s="67"/>
    </row>
    <row r="59" spans="1:10" s="11" customFormat="1" ht="14.1" customHeight="1" thickBot="1">
      <c r="A59" s="191"/>
      <c r="B59" s="192"/>
      <c r="C59" s="69"/>
      <c r="D59" s="70"/>
      <c r="E59" s="70"/>
      <c r="F59" s="70"/>
      <c r="G59" s="70"/>
      <c r="H59" s="70"/>
      <c r="I59" s="71">
        <f>SUM(I37:I58)</f>
        <v>95543.2</v>
      </c>
      <c r="J59" s="67"/>
    </row>
    <row r="60" spans="1:10" s="11" customFormat="1" ht="14.1" customHeight="1" thickBot="1">
      <c r="A60" s="184" t="s">
        <v>642</v>
      </c>
      <c r="B60" s="185"/>
      <c r="C60" s="186">
        <f>I59</f>
        <v>95543.2</v>
      </c>
      <c r="D60" s="187"/>
      <c r="E60" s="187"/>
      <c r="F60" s="187"/>
      <c r="G60" s="187"/>
      <c r="H60" s="187"/>
      <c r="I60" s="188"/>
      <c r="J60" s="67"/>
    </row>
    <row r="61" spans="1:10" s="11" customFormat="1" ht="11.1" thickBot="1">
      <c r="A61" s="35" t="s">
        <v>643</v>
      </c>
      <c r="B61" s="36" t="s">
        <v>112</v>
      </c>
      <c r="C61" s="36"/>
      <c r="D61" s="36"/>
      <c r="E61" s="39"/>
      <c r="F61" s="39"/>
      <c r="G61" s="48">
        <f t="shared" ref="G61:G76" si="9">C61*E61</f>
        <v>0</v>
      </c>
      <c r="H61" s="48">
        <f t="shared" ref="H61:H78" si="10">F61*C61</f>
        <v>0</v>
      </c>
      <c r="I61" s="39"/>
      <c r="J61" s="39"/>
    </row>
    <row r="62" spans="1:10" s="11" customFormat="1" ht="20.100000000000001">
      <c r="A62" s="40" t="s">
        <v>644</v>
      </c>
      <c r="B62" s="59" t="s">
        <v>114</v>
      </c>
      <c r="C62" s="42">
        <v>20</v>
      </c>
      <c r="D62" s="42" t="s">
        <v>52</v>
      </c>
      <c r="E62" s="47">
        <v>15</v>
      </c>
      <c r="F62" s="47">
        <v>40</v>
      </c>
      <c r="G62" s="48">
        <f t="shared" si="9"/>
        <v>300</v>
      </c>
      <c r="H62" s="48">
        <f t="shared" si="10"/>
        <v>800</v>
      </c>
      <c r="I62" s="48">
        <f>C62*E62+C62*F62</f>
        <v>1100</v>
      </c>
      <c r="J62" s="48"/>
    </row>
    <row r="63" spans="1:10" s="11" customFormat="1" ht="24.95" customHeight="1">
      <c r="A63" s="40" t="s">
        <v>645</v>
      </c>
      <c r="B63" s="41" t="s">
        <v>116</v>
      </c>
      <c r="C63" s="42">
        <v>1</v>
      </c>
      <c r="D63" s="42" t="s">
        <v>117</v>
      </c>
      <c r="E63" s="47">
        <v>110</v>
      </c>
      <c r="F63" s="47">
        <v>720</v>
      </c>
      <c r="G63" s="48">
        <f t="shared" si="9"/>
        <v>110</v>
      </c>
      <c r="H63" s="48">
        <f t="shared" si="10"/>
        <v>720</v>
      </c>
      <c r="I63" s="48">
        <f t="shared" ref="I63:I65" si="11">C63*E63+C63*F63</f>
        <v>830</v>
      </c>
      <c r="J63" s="48"/>
    </row>
    <row r="64" spans="1:10" s="11" customFormat="1" ht="12.6">
      <c r="A64" s="40" t="s">
        <v>646</v>
      </c>
      <c r="B64" s="41" t="s">
        <v>119</v>
      </c>
      <c r="C64" s="42">
        <v>1</v>
      </c>
      <c r="D64" s="42" t="s">
        <v>647</v>
      </c>
      <c r="E64" s="47">
        <v>5500</v>
      </c>
      <c r="F64" s="47">
        <v>3600</v>
      </c>
      <c r="G64" s="48">
        <f t="shared" si="9"/>
        <v>5500</v>
      </c>
      <c r="H64" s="48">
        <f t="shared" si="10"/>
        <v>3600</v>
      </c>
      <c r="I64" s="48">
        <f t="shared" si="11"/>
        <v>9100</v>
      </c>
      <c r="J64" s="48"/>
    </row>
    <row r="65" spans="1:10" s="11" customFormat="1" ht="29.1" customHeight="1">
      <c r="A65" s="40" t="s">
        <v>648</v>
      </c>
      <c r="B65" s="41" t="s">
        <v>122</v>
      </c>
      <c r="C65" s="42">
        <v>1</v>
      </c>
      <c r="D65" s="42" t="s">
        <v>71</v>
      </c>
      <c r="E65" s="47">
        <v>3800</v>
      </c>
      <c r="F65" s="47">
        <v>2600</v>
      </c>
      <c r="G65" s="48">
        <f t="shared" si="9"/>
        <v>3800</v>
      </c>
      <c r="H65" s="48">
        <f t="shared" si="10"/>
        <v>2600</v>
      </c>
      <c r="I65" s="48">
        <f t="shared" si="11"/>
        <v>6400</v>
      </c>
      <c r="J65" s="48"/>
    </row>
    <row r="66" spans="1:10" s="11" customFormat="1" ht="32.1" customHeight="1">
      <c r="A66" s="40" t="s">
        <v>649</v>
      </c>
      <c r="B66" s="41" t="s">
        <v>124</v>
      </c>
      <c r="C66" s="42">
        <v>24.33</v>
      </c>
      <c r="D66" s="42" t="s">
        <v>52</v>
      </c>
      <c r="E66" s="47">
        <v>46</v>
      </c>
      <c r="F66" s="47">
        <v>54</v>
      </c>
      <c r="G66" s="48">
        <f t="shared" si="9"/>
        <v>1119.1799999999998</v>
      </c>
      <c r="H66" s="48">
        <f t="shared" si="10"/>
        <v>1313.82</v>
      </c>
      <c r="I66" s="48">
        <f>C66*E66+C66*F66</f>
        <v>2433</v>
      </c>
      <c r="J66" s="48"/>
    </row>
    <row r="67" spans="1:10" s="11" customFormat="1" ht="12.6">
      <c r="A67" s="40" t="s">
        <v>650</v>
      </c>
      <c r="B67" s="41" t="s">
        <v>126</v>
      </c>
      <c r="C67" s="42">
        <v>14.2</v>
      </c>
      <c r="D67" s="42" t="s">
        <v>52</v>
      </c>
      <c r="E67" s="47">
        <v>430</v>
      </c>
      <c r="F67" s="47">
        <v>40</v>
      </c>
      <c r="G67" s="48">
        <f t="shared" si="9"/>
        <v>6106</v>
      </c>
      <c r="H67" s="48">
        <f t="shared" si="10"/>
        <v>568</v>
      </c>
      <c r="I67" s="48">
        <f t="shared" ref="I67:I78" si="12">C67*E67+C67*F67</f>
        <v>6674</v>
      </c>
      <c r="J67" s="48"/>
    </row>
    <row r="68" spans="1:10" s="11" customFormat="1" ht="27.95" customHeight="1">
      <c r="A68" s="40" t="s">
        <v>651</v>
      </c>
      <c r="B68" s="41" t="s">
        <v>128</v>
      </c>
      <c r="C68" s="42">
        <v>24.33</v>
      </c>
      <c r="D68" s="42" t="s">
        <v>52</v>
      </c>
      <c r="E68" s="47">
        <v>10</v>
      </c>
      <c r="F68" s="47">
        <v>39</v>
      </c>
      <c r="G68" s="48">
        <f t="shared" si="9"/>
        <v>243.29999999999998</v>
      </c>
      <c r="H68" s="48">
        <f t="shared" si="10"/>
        <v>948.86999999999989</v>
      </c>
      <c r="I68" s="48">
        <f t="shared" si="12"/>
        <v>1192.1699999999998</v>
      </c>
      <c r="J68" s="48"/>
    </row>
    <row r="69" spans="1:10" s="11" customFormat="1" ht="36.950000000000003" customHeight="1">
      <c r="A69" s="40" t="s">
        <v>652</v>
      </c>
      <c r="B69" s="41" t="s">
        <v>130</v>
      </c>
      <c r="C69" s="42">
        <v>4</v>
      </c>
      <c r="D69" s="42" t="s">
        <v>79</v>
      </c>
      <c r="E69" s="47">
        <v>25</v>
      </c>
      <c r="F69" s="47">
        <v>120</v>
      </c>
      <c r="G69" s="48">
        <f t="shared" si="9"/>
        <v>100</v>
      </c>
      <c r="H69" s="48">
        <f t="shared" si="10"/>
        <v>480</v>
      </c>
      <c r="I69" s="48">
        <f t="shared" si="12"/>
        <v>580</v>
      </c>
      <c r="J69" s="48"/>
    </row>
    <row r="70" spans="1:10" s="11" customFormat="1" ht="20.100000000000001">
      <c r="A70" s="40" t="s">
        <v>653</v>
      </c>
      <c r="B70" s="41" t="s">
        <v>132</v>
      </c>
      <c r="C70" s="42">
        <v>2</v>
      </c>
      <c r="D70" s="42" t="s">
        <v>79</v>
      </c>
      <c r="E70" s="47">
        <v>110</v>
      </c>
      <c r="F70" s="47">
        <v>720</v>
      </c>
      <c r="G70" s="48">
        <f t="shared" si="9"/>
        <v>220</v>
      </c>
      <c r="H70" s="48">
        <f t="shared" si="10"/>
        <v>1440</v>
      </c>
      <c r="I70" s="48">
        <f t="shared" si="12"/>
        <v>1660</v>
      </c>
      <c r="J70" s="48"/>
    </row>
    <row r="71" spans="1:10" s="11" customFormat="1" ht="20.100000000000001">
      <c r="A71" s="40" t="s">
        <v>654</v>
      </c>
      <c r="B71" s="41" t="s">
        <v>134</v>
      </c>
      <c r="C71" s="42">
        <v>14.2</v>
      </c>
      <c r="D71" s="42" t="s">
        <v>52</v>
      </c>
      <c r="E71" s="47">
        <v>16</v>
      </c>
      <c r="F71" s="47">
        <v>89</v>
      </c>
      <c r="G71" s="48">
        <f t="shared" si="9"/>
        <v>227.2</v>
      </c>
      <c r="H71" s="48">
        <f t="shared" si="10"/>
        <v>1263.8</v>
      </c>
      <c r="I71" s="48">
        <f t="shared" si="12"/>
        <v>1491</v>
      </c>
      <c r="J71" s="48"/>
    </row>
    <row r="72" spans="1:10" s="11" customFormat="1" ht="12.6">
      <c r="A72" s="40" t="s">
        <v>655</v>
      </c>
      <c r="B72" s="41" t="s">
        <v>136</v>
      </c>
      <c r="C72" s="42">
        <v>3</v>
      </c>
      <c r="D72" s="42" t="s">
        <v>79</v>
      </c>
      <c r="E72" s="47">
        <v>230</v>
      </c>
      <c r="F72" s="47">
        <v>65</v>
      </c>
      <c r="G72" s="48">
        <f t="shared" si="9"/>
        <v>690</v>
      </c>
      <c r="H72" s="48">
        <f t="shared" si="10"/>
        <v>195</v>
      </c>
      <c r="I72" s="48">
        <f t="shared" si="12"/>
        <v>885</v>
      </c>
      <c r="J72" s="48"/>
    </row>
    <row r="73" spans="1:10" s="11" customFormat="1" ht="12.6">
      <c r="A73" s="40" t="s">
        <v>656</v>
      </c>
      <c r="B73" s="41" t="s">
        <v>138</v>
      </c>
      <c r="C73" s="42">
        <v>4</v>
      </c>
      <c r="D73" s="42" t="s">
        <v>79</v>
      </c>
      <c r="E73" s="47">
        <v>22</v>
      </c>
      <c r="F73" s="47">
        <v>65</v>
      </c>
      <c r="G73" s="48">
        <f t="shared" si="9"/>
        <v>88</v>
      </c>
      <c r="H73" s="48">
        <f t="shared" si="10"/>
        <v>260</v>
      </c>
      <c r="I73" s="48">
        <f t="shared" si="12"/>
        <v>348</v>
      </c>
      <c r="J73" s="48"/>
    </row>
    <row r="74" spans="1:10" s="11" customFormat="1" ht="12.6">
      <c r="A74" s="40" t="s">
        <v>657</v>
      </c>
      <c r="B74" s="41" t="s">
        <v>140</v>
      </c>
      <c r="C74" s="42">
        <v>50</v>
      </c>
      <c r="D74" s="42" t="s">
        <v>52</v>
      </c>
      <c r="E74" s="47">
        <v>4</v>
      </c>
      <c r="F74" s="47">
        <v>28</v>
      </c>
      <c r="G74" s="48">
        <f t="shared" si="9"/>
        <v>200</v>
      </c>
      <c r="H74" s="48">
        <f t="shared" si="10"/>
        <v>1400</v>
      </c>
      <c r="I74" s="48">
        <f t="shared" si="12"/>
        <v>1600</v>
      </c>
      <c r="J74" s="48"/>
    </row>
    <row r="75" spans="1:10" s="11" customFormat="1" ht="12.6">
      <c r="A75" s="40" t="s">
        <v>658</v>
      </c>
      <c r="B75" s="41" t="s">
        <v>142</v>
      </c>
      <c r="C75" s="42">
        <v>4</v>
      </c>
      <c r="D75" s="42" t="s">
        <v>79</v>
      </c>
      <c r="E75" s="47">
        <v>700</v>
      </c>
      <c r="F75" s="47">
        <v>180</v>
      </c>
      <c r="G75" s="48">
        <f t="shared" si="9"/>
        <v>2800</v>
      </c>
      <c r="H75" s="48">
        <f t="shared" si="10"/>
        <v>720</v>
      </c>
      <c r="I75" s="48">
        <f t="shared" si="12"/>
        <v>3520</v>
      </c>
      <c r="J75" s="48"/>
    </row>
    <row r="76" spans="1:10" s="11" customFormat="1" ht="12.6">
      <c r="A76" s="40" t="s">
        <v>659</v>
      </c>
      <c r="B76" s="41" t="s">
        <v>144</v>
      </c>
      <c r="C76" s="42">
        <v>1</v>
      </c>
      <c r="D76" s="42" t="s">
        <v>79</v>
      </c>
      <c r="E76" s="47">
        <v>3300</v>
      </c>
      <c r="F76" s="47">
        <v>720</v>
      </c>
      <c r="G76" s="48">
        <f t="shared" si="9"/>
        <v>3300</v>
      </c>
      <c r="H76" s="48">
        <f t="shared" si="10"/>
        <v>720</v>
      </c>
      <c r="I76" s="48">
        <f t="shared" si="12"/>
        <v>4020</v>
      </c>
      <c r="J76" s="48"/>
    </row>
    <row r="77" spans="1:10" s="11" customFormat="1" ht="12.6">
      <c r="A77" s="40" t="s">
        <v>660</v>
      </c>
      <c r="B77" s="68" t="s">
        <v>146</v>
      </c>
      <c r="C77" s="72">
        <v>20</v>
      </c>
      <c r="D77" s="72" t="s">
        <v>106</v>
      </c>
      <c r="E77" s="73">
        <v>16</v>
      </c>
      <c r="F77" s="73">
        <v>20</v>
      </c>
      <c r="G77" s="74" t="s">
        <v>661</v>
      </c>
      <c r="H77" s="48">
        <f t="shared" si="10"/>
        <v>400</v>
      </c>
      <c r="I77" s="48">
        <f t="shared" si="12"/>
        <v>720</v>
      </c>
      <c r="J77" s="48"/>
    </row>
    <row r="78" spans="1:10" s="11" customFormat="1" ht="12.6">
      <c r="A78" s="40"/>
      <c r="B78" s="41"/>
      <c r="C78" s="42"/>
      <c r="D78" s="42"/>
      <c r="E78" s="47"/>
      <c r="F78" s="47"/>
      <c r="G78" s="48">
        <f t="shared" ref="G78" si="13">C78*E78</f>
        <v>0</v>
      </c>
      <c r="H78" s="48">
        <f t="shared" si="10"/>
        <v>0</v>
      </c>
      <c r="I78" s="48">
        <f t="shared" si="12"/>
        <v>0</v>
      </c>
      <c r="J78" s="48"/>
    </row>
    <row r="79" spans="1:10" s="11" customFormat="1" ht="12.6">
      <c r="A79" s="40"/>
      <c r="B79" s="41"/>
      <c r="C79" s="42"/>
      <c r="D79" s="42"/>
      <c r="E79" s="75"/>
      <c r="F79" s="75">
        <f>SUM(F62:F78)</f>
        <v>9100</v>
      </c>
      <c r="G79" s="67"/>
      <c r="H79" s="67"/>
      <c r="I79" s="67">
        <f>SUM(I62:I78)</f>
        <v>42553.17</v>
      </c>
      <c r="J79" s="67"/>
    </row>
    <row r="80" spans="1:10" s="11" customFormat="1" ht="14.1" customHeight="1" thickBot="1">
      <c r="A80" s="184" t="s">
        <v>662</v>
      </c>
      <c r="B80" s="185"/>
      <c r="C80" s="186">
        <f>I79</f>
        <v>42553.17</v>
      </c>
      <c r="D80" s="187"/>
      <c r="E80" s="187"/>
      <c r="F80" s="187"/>
      <c r="G80" s="187"/>
      <c r="H80" s="187"/>
      <c r="I80" s="188"/>
      <c r="J80" s="67"/>
    </row>
    <row r="81" spans="1:10" s="11" customFormat="1" ht="11.1" thickBot="1">
      <c r="A81" s="35" t="s">
        <v>663</v>
      </c>
      <c r="B81" s="36" t="s">
        <v>148</v>
      </c>
      <c r="C81" s="36"/>
      <c r="D81" s="36"/>
      <c r="E81" s="39"/>
      <c r="F81" s="39"/>
      <c r="G81" s="48">
        <f t="shared" ref="G81:G96" si="14">C81*E81</f>
        <v>0</v>
      </c>
      <c r="H81" s="48">
        <f t="shared" ref="H81:H96" si="15">F81*C81</f>
        <v>0</v>
      </c>
      <c r="I81" s="39"/>
      <c r="J81" s="39"/>
    </row>
    <row r="82" spans="1:10" s="11" customFormat="1" ht="12.6">
      <c r="A82" s="40" t="s">
        <v>664</v>
      </c>
      <c r="B82" s="59" t="s">
        <v>150</v>
      </c>
      <c r="C82" s="42">
        <v>1</v>
      </c>
      <c r="D82" s="42" t="s">
        <v>151</v>
      </c>
      <c r="E82" s="47">
        <v>0</v>
      </c>
      <c r="F82" s="47">
        <v>1100</v>
      </c>
      <c r="G82" s="48">
        <f t="shared" si="14"/>
        <v>0</v>
      </c>
      <c r="H82" s="48">
        <f t="shared" si="15"/>
        <v>1100</v>
      </c>
      <c r="I82" s="48">
        <f>C82*E82+C82*F82</f>
        <v>1100</v>
      </c>
      <c r="J82" s="48"/>
    </row>
    <row r="83" spans="1:10" s="11" customFormat="1" ht="24.95" customHeight="1">
      <c r="A83" s="40" t="s">
        <v>665</v>
      </c>
      <c r="B83" s="41" t="s">
        <v>153</v>
      </c>
      <c r="C83" s="42">
        <v>1</v>
      </c>
      <c r="D83" s="42" t="s">
        <v>151</v>
      </c>
      <c r="E83" s="47">
        <v>0</v>
      </c>
      <c r="F83" s="47">
        <v>2100</v>
      </c>
      <c r="G83" s="48">
        <f t="shared" si="14"/>
        <v>0</v>
      </c>
      <c r="H83" s="48">
        <f t="shared" si="15"/>
        <v>2100</v>
      </c>
      <c r="I83" s="48">
        <f t="shared" ref="I83:I85" si="16">C83*E83+C83*F83</f>
        <v>2100</v>
      </c>
      <c r="J83" s="48"/>
    </row>
    <row r="84" spans="1:10" s="11" customFormat="1" ht="20.100000000000001">
      <c r="A84" s="40" t="s">
        <v>666</v>
      </c>
      <c r="B84" s="41" t="s">
        <v>155</v>
      </c>
      <c r="C84" s="42">
        <v>78</v>
      </c>
      <c r="D84" s="42" t="s">
        <v>52</v>
      </c>
      <c r="E84" s="47">
        <v>0</v>
      </c>
      <c r="F84" s="47">
        <v>25</v>
      </c>
      <c r="G84" s="48">
        <f t="shared" si="14"/>
        <v>0</v>
      </c>
      <c r="H84" s="48">
        <f t="shared" si="15"/>
        <v>1950</v>
      </c>
      <c r="I84" s="48">
        <f t="shared" si="16"/>
        <v>1950</v>
      </c>
      <c r="J84" s="48"/>
    </row>
    <row r="85" spans="1:10" s="11" customFormat="1" ht="29.1" customHeight="1">
      <c r="A85" s="40" t="s">
        <v>667</v>
      </c>
      <c r="B85" s="41" t="s">
        <v>157</v>
      </c>
      <c r="C85" s="42">
        <v>78</v>
      </c>
      <c r="D85" s="42" t="s">
        <v>52</v>
      </c>
      <c r="E85" s="47">
        <v>4</v>
      </c>
      <c r="F85" s="47">
        <v>14</v>
      </c>
      <c r="G85" s="48">
        <f t="shared" si="14"/>
        <v>312</v>
      </c>
      <c r="H85" s="48">
        <f t="shared" si="15"/>
        <v>1092</v>
      </c>
      <c r="I85" s="48">
        <f t="shared" si="16"/>
        <v>1404</v>
      </c>
      <c r="J85" s="48"/>
    </row>
    <row r="86" spans="1:10" s="11" customFormat="1" ht="32.1" customHeight="1">
      <c r="A86" s="40" t="s">
        <v>668</v>
      </c>
      <c r="B86" s="41" t="s">
        <v>159</v>
      </c>
      <c r="C86" s="42">
        <v>1</v>
      </c>
      <c r="D86" s="42" t="s">
        <v>71</v>
      </c>
      <c r="E86" s="47">
        <v>0</v>
      </c>
      <c r="F86" s="47">
        <v>3190</v>
      </c>
      <c r="G86" s="48">
        <f t="shared" si="14"/>
        <v>0</v>
      </c>
      <c r="H86" s="48">
        <f t="shared" si="15"/>
        <v>3190</v>
      </c>
      <c r="I86" s="48">
        <f>C86*E86+C86*F86</f>
        <v>3190</v>
      </c>
      <c r="J86" s="48"/>
    </row>
    <row r="87" spans="1:10" s="11" customFormat="1" ht="12.6">
      <c r="A87" s="40" t="s">
        <v>669</v>
      </c>
      <c r="B87" s="41" t="s">
        <v>161</v>
      </c>
      <c r="C87" s="42">
        <v>1</v>
      </c>
      <c r="D87" s="42" t="s">
        <v>71</v>
      </c>
      <c r="E87" s="47">
        <v>3800</v>
      </c>
      <c r="F87" s="47">
        <v>2600</v>
      </c>
      <c r="G87" s="48">
        <f t="shared" si="14"/>
        <v>3800</v>
      </c>
      <c r="H87" s="48">
        <f t="shared" si="15"/>
        <v>2600</v>
      </c>
      <c r="I87" s="48">
        <f t="shared" ref="I87:I98" si="17">C87*E87+C87*F87</f>
        <v>6400</v>
      </c>
      <c r="J87" s="48"/>
    </row>
    <row r="88" spans="1:10" s="11" customFormat="1" ht="27.95" customHeight="1">
      <c r="A88" s="40" t="s">
        <v>670</v>
      </c>
      <c r="B88" s="41" t="s">
        <v>163</v>
      </c>
      <c r="C88" s="42">
        <v>1</v>
      </c>
      <c r="D88" s="42" t="s">
        <v>71</v>
      </c>
      <c r="E88" s="47">
        <v>3300</v>
      </c>
      <c r="F88" s="47">
        <v>720</v>
      </c>
      <c r="G88" s="48">
        <f t="shared" si="14"/>
        <v>3300</v>
      </c>
      <c r="H88" s="48">
        <f t="shared" si="15"/>
        <v>720</v>
      </c>
      <c r="I88" s="48">
        <f t="shared" si="17"/>
        <v>4020</v>
      </c>
      <c r="J88" s="48"/>
    </row>
    <row r="89" spans="1:10" s="11" customFormat="1" ht="36.950000000000003" customHeight="1">
      <c r="A89" s="40" t="s">
        <v>671</v>
      </c>
      <c r="B89" s="41" t="s">
        <v>165</v>
      </c>
      <c r="C89" s="42">
        <v>2</v>
      </c>
      <c r="D89" s="42" t="s">
        <v>71</v>
      </c>
      <c r="E89" s="47">
        <v>110</v>
      </c>
      <c r="F89" s="47">
        <v>720</v>
      </c>
      <c r="G89" s="48">
        <f t="shared" si="14"/>
        <v>220</v>
      </c>
      <c r="H89" s="48">
        <f t="shared" si="15"/>
        <v>1440</v>
      </c>
      <c r="I89" s="48">
        <f t="shared" si="17"/>
        <v>1660</v>
      </c>
      <c r="J89" s="48"/>
    </row>
    <row r="90" spans="1:10" s="11" customFormat="1" ht="12.6">
      <c r="A90" s="40" t="s">
        <v>672</v>
      </c>
      <c r="B90" s="68" t="s">
        <v>167</v>
      </c>
      <c r="C90" s="72">
        <v>4</v>
      </c>
      <c r="D90" s="72" t="s">
        <v>79</v>
      </c>
      <c r="E90" s="47">
        <v>230</v>
      </c>
      <c r="F90" s="47">
        <v>65</v>
      </c>
      <c r="G90" s="48">
        <f t="shared" si="14"/>
        <v>920</v>
      </c>
      <c r="H90" s="48">
        <f t="shared" si="15"/>
        <v>260</v>
      </c>
      <c r="I90" s="48">
        <f t="shared" si="17"/>
        <v>1180</v>
      </c>
      <c r="J90" s="48"/>
    </row>
    <row r="91" spans="1:10" s="11" customFormat="1" ht="12.6">
      <c r="A91" s="40" t="s">
        <v>673</v>
      </c>
      <c r="B91" s="68" t="s">
        <v>169</v>
      </c>
      <c r="C91" s="72">
        <v>2</v>
      </c>
      <c r="D91" s="72" t="s">
        <v>79</v>
      </c>
      <c r="E91" s="47">
        <v>22</v>
      </c>
      <c r="F91" s="47">
        <v>65</v>
      </c>
      <c r="G91" s="48">
        <f t="shared" si="14"/>
        <v>44</v>
      </c>
      <c r="H91" s="48">
        <f t="shared" si="15"/>
        <v>130</v>
      </c>
      <c r="I91" s="48">
        <f t="shared" si="17"/>
        <v>174</v>
      </c>
      <c r="J91" s="48"/>
    </row>
    <row r="92" spans="1:10" s="11" customFormat="1" ht="12.6">
      <c r="A92" s="40" t="s">
        <v>674</v>
      </c>
      <c r="B92" s="41" t="s">
        <v>171</v>
      </c>
      <c r="C92" s="42">
        <v>2</v>
      </c>
      <c r="D92" s="42" t="s">
        <v>79</v>
      </c>
      <c r="E92" s="47">
        <v>700</v>
      </c>
      <c r="F92" s="47">
        <v>180</v>
      </c>
      <c r="G92" s="48">
        <f t="shared" si="14"/>
        <v>1400</v>
      </c>
      <c r="H92" s="48">
        <f t="shared" si="15"/>
        <v>360</v>
      </c>
      <c r="I92" s="48">
        <f t="shared" si="17"/>
        <v>1760</v>
      </c>
      <c r="J92" s="48"/>
    </row>
    <row r="93" spans="1:10" s="11" customFormat="1" ht="20.100000000000001">
      <c r="A93" s="40" t="s">
        <v>675</v>
      </c>
      <c r="B93" s="41" t="s">
        <v>173</v>
      </c>
      <c r="C93" s="42">
        <v>2</v>
      </c>
      <c r="D93" s="42" t="s">
        <v>79</v>
      </c>
      <c r="E93" s="47">
        <v>3300</v>
      </c>
      <c r="F93" s="47">
        <v>720</v>
      </c>
      <c r="G93" s="48">
        <f t="shared" si="14"/>
        <v>6600</v>
      </c>
      <c r="H93" s="48">
        <f t="shared" si="15"/>
        <v>1440</v>
      </c>
      <c r="I93" s="48">
        <f t="shared" si="17"/>
        <v>8040</v>
      </c>
      <c r="J93" s="48"/>
    </row>
    <row r="94" spans="1:10" s="11" customFormat="1" ht="62.1" customHeight="1">
      <c r="A94" s="40" t="s">
        <v>676</v>
      </c>
      <c r="B94" s="68" t="s">
        <v>175</v>
      </c>
      <c r="C94" s="42">
        <v>1</v>
      </c>
      <c r="D94" s="42" t="s">
        <v>71</v>
      </c>
      <c r="E94" s="47">
        <v>3300</v>
      </c>
      <c r="F94" s="47">
        <v>720</v>
      </c>
      <c r="G94" s="48">
        <f t="shared" si="14"/>
        <v>3300</v>
      </c>
      <c r="H94" s="48">
        <f t="shared" si="15"/>
        <v>720</v>
      </c>
      <c r="I94" s="48">
        <f t="shared" si="17"/>
        <v>4020</v>
      </c>
      <c r="J94" s="48"/>
    </row>
    <row r="95" spans="1:10" s="11" customFormat="1" ht="20.100000000000001">
      <c r="A95" s="40" t="s">
        <v>677</v>
      </c>
      <c r="B95" s="41" t="s">
        <v>177</v>
      </c>
      <c r="C95" s="42">
        <v>20</v>
      </c>
      <c r="D95" s="42" t="s">
        <v>52</v>
      </c>
      <c r="E95" s="47">
        <v>4</v>
      </c>
      <c r="F95" s="47">
        <v>28</v>
      </c>
      <c r="G95" s="48">
        <f t="shared" si="14"/>
        <v>80</v>
      </c>
      <c r="H95" s="48">
        <f t="shared" si="15"/>
        <v>560</v>
      </c>
      <c r="I95" s="48">
        <f t="shared" si="17"/>
        <v>640</v>
      </c>
      <c r="J95" s="48"/>
    </row>
    <row r="96" spans="1:10" s="11" customFormat="1" ht="12.6">
      <c r="A96" s="40" t="s">
        <v>678</v>
      </c>
      <c r="B96" s="68" t="s">
        <v>146</v>
      </c>
      <c r="C96" s="72">
        <v>24</v>
      </c>
      <c r="D96" s="72" t="s">
        <v>106</v>
      </c>
      <c r="E96" s="73">
        <v>16</v>
      </c>
      <c r="F96" s="73">
        <v>20</v>
      </c>
      <c r="G96" s="48">
        <f t="shared" si="14"/>
        <v>384</v>
      </c>
      <c r="H96" s="48">
        <f t="shared" si="15"/>
        <v>480</v>
      </c>
      <c r="I96" s="48">
        <f t="shared" si="17"/>
        <v>864</v>
      </c>
      <c r="J96" s="48"/>
    </row>
    <row r="97" spans="1:10" s="11" customFormat="1" ht="12.6">
      <c r="A97" s="40"/>
      <c r="B97" s="41"/>
      <c r="C97" s="42"/>
      <c r="D97" s="42"/>
      <c r="E97" s="47"/>
      <c r="F97" s="47"/>
      <c r="G97" s="48">
        <f>C97*E97</f>
        <v>0</v>
      </c>
      <c r="H97" s="48">
        <f>F97*C97</f>
        <v>0</v>
      </c>
      <c r="I97" s="48">
        <f t="shared" si="17"/>
        <v>0</v>
      </c>
      <c r="J97" s="48"/>
    </row>
    <row r="98" spans="1:10" s="11" customFormat="1" ht="12.6">
      <c r="A98" s="40"/>
      <c r="B98" s="41"/>
      <c r="C98" s="42"/>
      <c r="D98" s="42"/>
      <c r="E98" s="47"/>
      <c r="F98" s="47"/>
      <c r="G98" s="48">
        <f t="shared" ref="G98" si="18">C98*E98</f>
        <v>0</v>
      </c>
      <c r="H98" s="48">
        <f t="shared" ref="H98" si="19">F98*C98</f>
        <v>0</v>
      </c>
      <c r="I98" s="48">
        <f t="shared" si="17"/>
        <v>0</v>
      </c>
      <c r="J98" s="48"/>
    </row>
    <row r="99" spans="1:10" s="11" customFormat="1" ht="12.6">
      <c r="A99" s="40"/>
      <c r="B99" s="41"/>
      <c r="C99" s="42"/>
      <c r="D99" s="42"/>
      <c r="E99" s="75"/>
      <c r="F99" s="75">
        <f>SUM(F82:F98)</f>
        <v>12267</v>
      </c>
      <c r="G99" s="67"/>
      <c r="H99" s="67"/>
      <c r="I99" s="67">
        <f>SUM(I82:I98)</f>
        <v>38502</v>
      </c>
      <c r="J99" s="67"/>
    </row>
    <row r="100" spans="1:10" s="11" customFormat="1" ht="14.1" customHeight="1" thickBot="1">
      <c r="A100" s="184" t="s">
        <v>679</v>
      </c>
      <c r="B100" s="185"/>
      <c r="C100" s="186">
        <f>I99</f>
        <v>38502</v>
      </c>
      <c r="D100" s="187"/>
      <c r="E100" s="187"/>
      <c r="F100" s="187"/>
      <c r="G100" s="187"/>
      <c r="H100" s="187"/>
      <c r="I100" s="188"/>
      <c r="J100" s="67"/>
    </row>
    <row r="101" spans="1:10" s="11" customFormat="1" ht="14.1" customHeight="1" thickBot="1">
      <c r="A101" s="76"/>
      <c r="B101" s="77"/>
      <c r="C101" s="78"/>
      <c r="D101" s="79"/>
      <c r="E101" s="79"/>
      <c r="F101" s="79"/>
      <c r="G101" s="79"/>
      <c r="H101" s="79"/>
      <c r="I101" s="80"/>
      <c r="J101" s="67"/>
    </row>
    <row r="102" spans="1:10" s="11" customFormat="1" ht="11.1" thickBot="1">
      <c r="A102" s="35" t="s">
        <v>680</v>
      </c>
      <c r="B102" s="36" t="s">
        <v>180</v>
      </c>
      <c r="C102" s="36"/>
      <c r="D102" s="36"/>
      <c r="E102" s="39"/>
      <c r="F102" s="39"/>
      <c r="G102" s="48">
        <f t="shared" ref="G102:G112" si="20">C102*E102</f>
        <v>0</v>
      </c>
      <c r="H102" s="48">
        <f t="shared" ref="H102:H112" si="21">F102*C102</f>
        <v>0</v>
      </c>
      <c r="I102" s="39"/>
      <c r="J102" s="39"/>
    </row>
    <row r="103" spans="1:10" s="11" customFormat="1" ht="12.6">
      <c r="A103" s="40" t="s">
        <v>681</v>
      </c>
      <c r="B103" s="59" t="s">
        <v>182</v>
      </c>
      <c r="C103" s="42">
        <v>40</v>
      </c>
      <c r="D103" s="42" t="s">
        <v>52</v>
      </c>
      <c r="E103" s="47">
        <v>15</v>
      </c>
      <c r="F103" s="47">
        <v>40</v>
      </c>
      <c r="G103" s="48">
        <f t="shared" si="20"/>
        <v>600</v>
      </c>
      <c r="H103" s="48">
        <f t="shared" si="21"/>
        <v>1600</v>
      </c>
      <c r="I103" s="48">
        <f>C103*E103+C103*F103</f>
        <v>2200</v>
      </c>
      <c r="J103" s="48"/>
    </row>
    <row r="104" spans="1:10" s="11" customFormat="1" ht="24.95" customHeight="1">
      <c r="A104" s="40" t="s">
        <v>682</v>
      </c>
      <c r="B104" s="41" t="s">
        <v>184</v>
      </c>
      <c r="C104" s="42">
        <v>1.9</v>
      </c>
      <c r="D104" s="42" t="s">
        <v>76</v>
      </c>
      <c r="E104" s="47">
        <v>110</v>
      </c>
      <c r="F104" s="47">
        <v>720</v>
      </c>
      <c r="G104" s="48">
        <f t="shared" si="20"/>
        <v>209</v>
      </c>
      <c r="H104" s="48">
        <f t="shared" si="21"/>
        <v>1368</v>
      </c>
      <c r="I104" s="48">
        <f t="shared" ref="I104:I106" si="22">C104*E104+C104*F104</f>
        <v>1577</v>
      </c>
      <c r="J104" s="48"/>
    </row>
    <row r="105" spans="1:10" s="11" customFormat="1" ht="20.100000000000001">
      <c r="A105" s="40" t="s">
        <v>683</v>
      </c>
      <c r="B105" s="41" t="s">
        <v>186</v>
      </c>
      <c r="C105" s="42">
        <v>2.6</v>
      </c>
      <c r="D105" s="42" t="s">
        <v>76</v>
      </c>
      <c r="E105" s="47">
        <v>1623</v>
      </c>
      <c r="F105" s="47">
        <v>920</v>
      </c>
      <c r="G105" s="48">
        <f t="shared" si="20"/>
        <v>4219.8</v>
      </c>
      <c r="H105" s="48">
        <f t="shared" si="21"/>
        <v>2392</v>
      </c>
      <c r="I105" s="48">
        <f t="shared" si="22"/>
        <v>6611.8</v>
      </c>
      <c r="J105" s="48"/>
    </row>
    <row r="106" spans="1:10" s="11" customFormat="1" ht="29.1" customHeight="1">
      <c r="A106" s="40" t="s">
        <v>684</v>
      </c>
      <c r="B106" s="41" t="s">
        <v>188</v>
      </c>
      <c r="C106" s="42">
        <v>14</v>
      </c>
      <c r="D106" s="42" t="s">
        <v>685</v>
      </c>
      <c r="E106" s="47">
        <v>1623</v>
      </c>
      <c r="F106" s="47">
        <v>920</v>
      </c>
      <c r="G106" s="48">
        <f t="shared" si="20"/>
        <v>22722</v>
      </c>
      <c r="H106" s="48">
        <f t="shared" si="21"/>
        <v>12880</v>
      </c>
      <c r="I106" s="48">
        <f t="shared" si="22"/>
        <v>35602</v>
      </c>
      <c r="J106" s="48"/>
    </row>
    <row r="107" spans="1:10" s="11" customFormat="1" ht="32.1" customHeight="1">
      <c r="A107" s="40" t="s">
        <v>686</v>
      </c>
      <c r="B107" s="68" t="s">
        <v>190</v>
      </c>
      <c r="C107" s="42">
        <v>4</v>
      </c>
      <c r="D107" s="42" t="s">
        <v>71</v>
      </c>
      <c r="E107" s="47">
        <v>320</v>
      </c>
      <c r="F107" s="47">
        <v>65</v>
      </c>
      <c r="G107" s="48">
        <f t="shared" si="20"/>
        <v>1280</v>
      </c>
      <c r="H107" s="48">
        <f t="shared" si="21"/>
        <v>260</v>
      </c>
      <c r="I107" s="48">
        <f>C107*E107+C107*F107</f>
        <v>1540</v>
      </c>
      <c r="J107" s="48"/>
    </row>
    <row r="108" spans="1:10" s="11" customFormat="1" ht="20.100000000000001">
      <c r="A108" s="40" t="s">
        <v>687</v>
      </c>
      <c r="B108" s="41" t="s">
        <v>192</v>
      </c>
      <c r="C108" s="42">
        <v>13</v>
      </c>
      <c r="D108" s="42" t="s">
        <v>106</v>
      </c>
      <c r="E108" s="47">
        <v>600</v>
      </c>
      <c r="F108" s="47">
        <v>120</v>
      </c>
      <c r="G108" s="48">
        <f t="shared" si="20"/>
        <v>7800</v>
      </c>
      <c r="H108" s="48">
        <f t="shared" si="21"/>
        <v>1560</v>
      </c>
      <c r="I108" s="48">
        <f t="shared" ref="I108:I112" si="23">C108*E108+C108*F108</f>
        <v>9360</v>
      </c>
      <c r="J108" s="48"/>
    </row>
    <row r="109" spans="1:10" s="11" customFormat="1" ht="27.95" customHeight="1">
      <c r="A109" s="40" t="s">
        <v>688</v>
      </c>
      <c r="B109" s="41" t="s">
        <v>194</v>
      </c>
      <c r="C109" s="42">
        <v>20</v>
      </c>
      <c r="D109" s="42" t="s">
        <v>106</v>
      </c>
      <c r="E109" s="47">
        <v>110</v>
      </c>
      <c r="F109" s="47">
        <v>720</v>
      </c>
      <c r="G109" s="48">
        <f t="shared" si="20"/>
        <v>2200</v>
      </c>
      <c r="H109" s="48">
        <f t="shared" si="21"/>
        <v>14400</v>
      </c>
      <c r="I109" s="48">
        <f t="shared" si="23"/>
        <v>16600</v>
      </c>
      <c r="J109" s="48"/>
    </row>
    <row r="110" spans="1:10" s="11" customFormat="1" ht="36.950000000000003" customHeight="1">
      <c r="A110" s="40" t="s">
        <v>689</v>
      </c>
      <c r="B110" s="41" t="s">
        <v>196</v>
      </c>
      <c r="C110" s="42">
        <v>25</v>
      </c>
      <c r="D110" s="42" t="s">
        <v>52</v>
      </c>
      <c r="E110" s="47">
        <v>10</v>
      </c>
      <c r="F110" s="47">
        <v>25</v>
      </c>
      <c r="G110" s="48">
        <f t="shared" si="20"/>
        <v>250</v>
      </c>
      <c r="H110" s="48">
        <f t="shared" si="21"/>
        <v>625</v>
      </c>
      <c r="I110" s="48">
        <f t="shared" si="23"/>
        <v>875</v>
      </c>
      <c r="J110" s="48"/>
    </row>
    <row r="111" spans="1:10" s="11" customFormat="1" ht="12.6">
      <c r="A111" s="40" t="s">
        <v>690</v>
      </c>
      <c r="B111" s="68" t="s">
        <v>198</v>
      </c>
      <c r="C111" s="72">
        <v>26</v>
      </c>
      <c r="D111" s="72" t="s">
        <v>52</v>
      </c>
      <c r="E111" s="47">
        <v>16</v>
      </c>
      <c r="F111" s="47">
        <v>89</v>
      </c>
      <c r="G111" s="48">
        <f t="shared" si="20"/>
        <v>416</v>
      </c>
      <c r="H111" s="48">
        <f t="shared" si="21"/>
        <v>2314</v>
      </c>
      <c r="I111" s="48">
        <f t="shared" si="23"/>
        <v>2730</v>
      </c>
      <c r="J111" s="48"/>
    </row>
    <row r="112" spans="1:10" s="11" customFormat="1" ht="12.6">
      <c r="A112" s="40" t="s">
        <v>691</v>
      </c>
      <c r="B112" s="68" t="s">
        <v>146</v>
      </c>
      <c r="C112" s="72">
        <v>12</v>
      </c>
      <c r="D112" s="72" t="s">
        <v>106</v>
      </c>
      <c r="E112" s="73">
        <v>16</v>
      </c>
      <c r="F112" s="73">
        <v>20</v>
      </c>
      <c r="G112" s="48">
        <f t="shared" si="20"/>
        <v>192</v>
      </c>
      <c r="H112" s="48">
        <f t="shared" si="21"/>
        <v>240</v>
      </c>
      <c r="I112" s="48">
        <f t="shared" si="23"/>
        <v>432</v>
      </c>
      <c r="J112" s="48"/>
    </row>
    <row r="113" spans="1:10" s="11" customFormat="1">
      <c r="J113" s="48"/>
    </row>
    <row r="114" spans="1:10" s="11" customFormat="1" ht="12.6">
      <c r="A114" s="40"/>
      <c r="B114" s="68"/>
      <c r="C114" s="72"/>
      <c r="D114" s="72"/>
      <c r="E114" s="73"/>
      <c r="F114" s="73"/>
      <c r="G114" s="48"/>
      <c r="H114" s="48"/>
      <c r="I114" s="48"/>
      <c r="J114" s="48"/>
    </row>
    <row r="115" spans="1:10" s="11" customFormat="1" ht="12.6">
      <c r="A115" s="40"/>
      <c r="B115" s="41"/>
      <c r="C115" s="42"/>
      <c r="D115" s="42"/>
      <c r="E115" s="75"/>
      <c r="F115" s="75">
        <f>SUM(F103:F114)</f>
        <v>3639</v>
      </c>
      <c r="G115" s="67"/>
      <c r="H115" s="67"/>
      <c r="I115" s="67">
        <f>SUM(I103:I114)</f>
        <v>77527.8</v>
      </c>
      <c r="J115" s="67"/>
    </row>
    <row r="116" spans="1:10" s="11" customFormat="1" ht="14.1" customHeight="1" thickBot="1">
      <c r="A116" s="184" t="s">
        <v>692</v>
      </c>
      <c r="B116" s="185"/>
      <c r="C116" s="186">
        <f>I115</f>
        <v>77527.8</v>
      </c>
      <c r="D116" s="187"/>
      <c r="E116" s="187"/>
      <c r="F116" s="187"/>
      <c r="G116" s="187"/>
      <c r="H116" s="187"/>
      <c r="I116" s="188"/>
      <c r="J116" s="67"/>
    </row>
    <row r="117" spans="1:10" s="11" customFormat="1" ht="14.1" customHeight="1" thickBot="1">
      <c r="A117" s="76"/>
      <c r="B117" s="77"/>
      <c r="C117" s="78"/>
      <c r="D117" s="79"/>
      <c r="E117" s="79"/>
      <c r="F117" s="79"/>
      <c r="G117" s="79"/>
      <c r="H117" s="79"/>
      <c r="I117" s="80"/>
      <c r="J117" s="67"/>
    </row>
    <row r="118" spans="1:10" s="11" customFormat="1" ht="11.1" thickBot="1">
      <c r="A118" s="35" t="s">
        <v>693</v>
      </c>
      <c r="B118" s="36" t="s">
        <v>201</v>
      </c>
      <c r="C118" s="36"/>
      <c r="D118" s="36"/>
      <c r="E118" s="39"/>
      <c r="F118" s="39"/>
      <c r="G118" s="48">
        <f t="shared" ref="G118:G128" si="24">C118*E118</f>
        <v>0</v>
      </c>
      <c r="H118" s="48">
        <f t="shared" ref="H118:H128" si="25">F118*C118</f>
        <v>0</v>
      </c>
      <c r="I118" s="39"/>
      <c r="J118" s="39"/>
    </row>
    <row r="119" spans="1:10" s="11" customFormat="1" ht="12.6">
      <c r="A119" s="40" t="s">
        <v>694</v>
      </c>
      <c r="B119" s="59" t="s">
        <v>203</v>
      </c>
      <c r="C119" s="42">
        <v>36</v>
      </c>
      <c r="D119" s="42" t="s">
        <v>52</v>
      </c>
      <c r="E119" s="47">
        <v>15</v>
      </c>
      <c r="F119" s="47">
        <v>40</v>
      </c>
      <c r="G119" s="48">
        <f t="shared" si="24"/>
        <v>540</v>
      </c>
      <c r="H119" s="48">
        <f t="shared" si="25"/>
        <v>1440</v>
      </c>
      <c r="I119" s="48">
        <f>C119*E119+C119*F119</f>
        <v>1980</v>
      </c>
      <c r="J119" s="48"/>
    </row>
    <row r="120" spans="1:10" s="11" customFormat="1" ht="24.95" customHeight="1">
      <c r="A120" s="40" t="s">
        <v>695</v>
      </c>
      <c r="B120" s="41" t="s">
        <v>205</v>
      </c>
      <c r="C120" s="42">
        <v>9.1</v>
      </c>
      <c r="D120" s="42" t="s">
        <v>76</v>
      </c>
      <c r="E120" s="47">
        <v>110</v>
      </c>
      <c r="F120" s="47">
        <v>720</v>
      </c>
      <c r="G120" s="48">
        <f t="shared" si="24"/>
        <v>1001</v>
      </c>
      <c r="H120" s="48">
        <f t="shared" si="25"/>
        <v>6552</v>
      </c>
      <c r="I120" s="48">
        <f>C120*E120+C120*F120</f>
        <v>7553</v>
      </c>
      <c r="J120" s="48"/>
    </row>
    <row r="121" spans="1:10" s="11" customFormat="1" ht="20.100000000000001">
      <c r="A121" s="40" t="s">
        <v>696</v>
      </c>
      <c r="B121" s="41" t="s">
        <v>207</v>
      </c>
      <c r="C121" s="42">
        <v>34.770000000000003</v>
      </c>
      <c r="D121" s="42" t="s">
        <v>52</v>
      </c>
      <c r="E121" s="47">
        <v>560</v>
      </c>
      <c r="F121" s="47">
        <v>100</v>
      </c>
      <c r="G121" s="48">
        <f t="shared" si="24"/>
        <v>19471.2</v>
      </c>
      <c r="H121" s="48">
        <f t="shared" si="25"/>
        <v>3477.0000000000005</v>
      </c>
      <c r="I121" s="48">
        <f t="shared" ref="I121:I122" si="26">C121*E121+C121*F121</f>
        <v>22948.2</v>
      </c>
      <c r="J121" s="48"/>
    </row>
    <row r="122" spans="1:10" s="11" customFormat="1" ht="29.1" customHeight="1">
      <c r="A122" s="40" t="s">
        <v>697</v>
      </c>
      <c r="B122" s="41" t="s">
        <v>209</v>
      </c>
      <c r="C122" s="42">
        <v>4</v>
      </c>
      <c r="D122" s="42" t="s">
        <v>71</v>
      </c>
      <c r="E122" s="47">
        <v>600</v>
      </c>
      <c r="F122" s="47">
        <v>150</v>
      </c>
      <c r="G122" s="48">
        <f t="shared" si="24"/>
        <v>2400</v>
      </c>
      <c r="H122" s="48">
        <f t="shared" si="25"/>
        <v>600</v>
      </c>
      <c r="I122" s="48">
        <f t="shared" si="26"/>
        <v>3000</v>
      </c>
      <c r="J122" s="48"/>
    </row>
    <row r="123" spans="1:10" s="11" customFormat="1" ht="32.1" customHeight="1">
      <c r="A123" s="40" t="s">
        <v>698</v>
      </c>
      <c r="B123" s="68" t="s">
        <v>211</v>
      </c>
      <c r="C123" s="42">
        <v>22</v>
      </c>
      <c r="D123" s="42" t="s">
        <v>106</v>
      </c>
      <c r="E123" s="47">
        <v>10</v>
      </c>
      <c r="F123" s="47">
        <v>28</v>
      </c>
      <c r="G123" s="48">
        <f t="shared" si="24"/>
        <v>220</v>
      </c>
      <c r="H123" s="48">
        <f t="shared" si="25"/>
        <v>616</v>
      </c>
      <c r="I123" s="48">
        <f>C123*E123+C123*F123</f>
        <v>836</v>
      </c>
      <c r="J123" s="48"/>
    </row>
    <row r="124" spans="1:10" s="11" customFormat="1" ht="20.100000000000001">
      <c r="A124" s="40" t="s">
        <v>699</v>
      </c>
      <c r="B124" s="41" t="s">
        <v>213</v>
      </c>
      <c r="C124" s="42">
        <v>1</v>
      </c>
      <c r="D124" s="42" t="s">
        <v>117</v>
      </c>
      <c r="E124" s="47">
        <v>5600</v>
      </c>
      <c r="F124" s="47">
        <v>1200</v>
      </c>
      <c r="G124" s="48">
        <f t="shared" si="24"/>
        <v>5600</v>
      </c>
      <c r="H124" s="48">
        <f t="shared" si="25"/>
        <v>1200</v>
      </c>
      <c r="I124" s="48">
        <f t="shared" ref="I124:I130" si="27">C124*E124+C124*F124</f>
        <v>6800</v>
      </c>
      <c r="J124" s="48"/>
    </row>
    <row r="125" spans="1:10" s="11" customFormat="1" ht="27.95" customHeight="1">
      <c r="A125" s="40" t="s">
        <v>700</v>
      </c>
      <c r="B125" s="41" t="s">
        <v>215</v>
      </c>
      <c r="C125" s="42">
        <v>4</v>
      </c>
      <c r="D125" s="42" t="s">
        <v>71</v>
      </c>
      <c r="E125" s="47">
        <v>320</v>
      </c>
      <c r="F125" s="47">
        <v>65</v>
      </c>
      <c r="G125" s="48">
        <f t="shared" si="24"/>
        <v>1280</v>
      </c>
      <c r="H125" s="48">
        <f t="shared" si="25"/>
        <v>260</v>
      </c>
      <c r="I125" s="48">
        <f t="shared" si="27"/>
        <v>1540</v>
      </c>
      <c r="J125" s="48"/>
    </row>
    <row r="126" spans="1:10" s="11" customFormat="1" ht="36.950000000000003" customHeight="1">
      <c r="A126" s="40" t="s">
        <v>701</v>
      </c>
      <c r="B126" s="68" t="s">
        <v>217</v>
      </c>
      <c r="C126" s="72">
        <v>24</v>
      </c>
      <c r="D126" s="72" t="s">
        <v>106</v>
      </c>
      <c r="E126" s="47">
        <v>10</v>
      </c>
      <c r="F126" s="47">
        <v>28</v>
      </c>
      <c r="G126" s="48">
        <f t="shared" si="24"/>
        <v>240</v>
      </c>
      <c r="H126" s="48">
        <f t="shared" si="25"/>
        <v>672</v>
      </c>
      <c r="I126" s="48">
        <f t="shared" si="27"/>
        <v>912</v>
      </c>
      <c r="J126" s="48"/>
    </row>
    <row r="127" spans="1:10" s="11" customFormat="1" ht="12.6">
      <c r="A127" s="40" t="s">
        <v>702</v>
      </c>
      <c r="B127" s="68" t="s">
        <v>146</v>
      </c>
      <c r="C127" s="72">
        <v>12</v>
      </c>
      <c r="D127" s="72" t="s">
        <v>106</v>
      </c>
      <c r="E127" s="73">
        <v>16</v>
      </c>
      <c r="F127" s="73">
        <v>20</v>
      </c>
      <c r="G127" s="48">
        <f t="shared" si="24"/>
        <v>192</v>
      </c>
      <c r="H127" s="48">
        <f t="shared" si="25"/>
        <v>240</v>
      </c>
      <c r="I127" s="48">
        <f t="shared" si="27"/>
        <v>432</v>
      </c>
      <c r="J127" s="48"/>
    </row>
    <row r="128" spans="1:10" s="11" customFormat="1" ht="12.6">
      <c r="A128" s="40" t="s">
        <v>703</v>
      </c>
      <c r="B128" s="68" t="s">
        <v>220</v>
      </c>
      <c r="C128" s="72">
        <v>36</v>
      </c>
      <c r="D128" s="72" t="s">
        <v>52</v>
      </c>
      <c r="E128" s="47">
        <v>10</v>
      </c>
      <c r="F128" s="47">
        <v>25</v>
      </c>
      <c r="G128" s="48">
        <f t="shared" si="24"/>
        <v>360</v>
      </c>
      <c r="H128" s="48">
        <f t="shared" si="25"/>
        <v>900</v>
      </c>
      <c r="I128" s="48">
        <f t="shared" si="27"/>
        <v>1260</v>
      </c>
      <c r="J128" s="48"/>
    </row>
    <row r="129" spans="1:11" s="11" customFormat="1" ht="12.6">
      <c r="A129" s="40" t="s">
        <v>704</v>
      </c>
      <c r="B129" s="68"/>
      <c r="C129" s="72"/>
      <c r="D129" s="72"/>
      <c r="E129" s="73"/>
      <c r="F129" s="73"/>
      <c r="G129" s="48"/>
      <c r="H129" s="48"/>
      <c r="I129" s="48"/>
      <c r="J129" s="48"/>
    </row>
    <row r="130" spans="1:11" s="11" customFormat="1" ht="12.6">
      <c r="A130" s="40"/>
      <c r="B130" s="41"/>
      <c r="C130" s="42"/>
      <c r="D130" s="42"/>
      <c r="E130" s="47"/>
      <c r="F130" s="47"/>
      <c r="G130" s="48">
        <f t="shared" ref="G130" si="28">C130*E130</f>
        <v>0</v>
      </c>
      <c r="H130" s="48">
        <f t="shared" ref="H130" si="29">F130*C130</f>
        <v>0</v>
      </c>
      <c r="I130" s="48">
        <f t="shared" si="27"/>
        <v>0</v>
      </c>
      <c r="J130" s="48"/>
    </row>
    <row r="131" spans="1:11" s="11" customFormat="1" ht="12.6">
      <c r="A131" s="40"/>
      <c r="B131" s="41"/>
      <c r="C131" s="42"/>
      <c r="D131" s="42"/>
      <c r="E131" s="75"/>
      <c r="F131" s="75">
        <f>SUM(F119:F130)</f>
        <v>2376</v>
      </c>
      <c r="G131" s="67"/>
      <c r="H131" s="67"/>
      <c r="I131" s="67">
        <f>SUM(I119:I130)</f>
        <v>47261.2</v>
      </c>
      <c r="J131" s="67"/>
    </row>
    <row r="132" spans="1:11" s="11" customFormat="1" ht="14.1" customHeight="1" thickBot="1">
      <c r="A132" s="184" t="s">
        <v>705</v>
      </c>
      <c r="B132" s="185"/>
      <c r="C132" s="186">
        <f>I131</f>
        <v>47261.2</v>
      </c>
      <c r="D132" s="187"/>
      <c r="E132" s="187"/>
      <c r="F132" s="187"/>
      <c r="G132" s="187"/>
      <c r="H132" s="187"/>
      <c r="I132" s="188"/>
      <c r="J132" s="67"/>
    </row>
    <row r="133" spans="1:11" s="11" customFormat="1" ht="14.1" customHeight="1" thickBot="1">
      <c r="A133" s="76"/>
      <c r="B133" s="77"/>
      <c r="C133" s="78"/>
      <c r="D133" s="79"/>
      <c r="E133" s="79"/>
      <c r="F133" s="79"/>
      <c r="G133" s="79"/>
      <c r="H133" s="79"/>
      <c r="I133" s="80"/>
      <c r="J133" s="67"/>
    </row>
    <row r="134" spans="1:11" s="11" customFormat="1" ht="11.1" thickBot="1">
      <c r="A134" s="35" t="s">
        <v>706</v>
      </c>
      <c r="B134" s="36" t="s">
        <v>222</v>
      </c>
      <c r="C134" s="36"/>
      <c r="D134" s="36"/>
      <c r="E134" s="39"/>
      <c r="F134" s="39"/>
      <c r="G134" s="48">
        <f t="shared" ref="G134:G146" si="30">C134*E134</f>
        <v>0</v>
      </c>
      <c r="H134" s="48">
        <f t="shared" ref="H134:H146" si="31">F134*C134</f>
        <v>0</v>
      </c>
      <c r="I134" s="39"/>
      <c r="J134" s="39"/>
    </row>
    <row r="135" spans="1:11" s="11" customFormat="1" ht="12.6">
      <c r="A135" s="40" t="s">
        <v>707</v>
      </c>
      <c r="B135" s="59" t="s">
        <v>224</v>
      </c>
      <c r="C135" s="42">
        <v>15.36</v>
      </c>
      <c r="D135" s="42" t="s">
        <v>52</v>
      </c>
      <c r="E135" s="47">
        <v>15</v>
      </c>
      <c r="F135" s="47">
        <v>40</v>
      </c>
      <c r="G135" s="48">
        <f t="shared" si="30"/>
        <v>230.39999999999998</v>
      </c>
      <c r="H135" s="48">
        <f t="shared" si="31"/>
        <v>614.4</v>
      </c>
      <c r="I135" s="48">
        <f>C135*E135+C135*F135</f>
        <v>844.8</v>
      </c>
      <c r="J135" s="48"/>
    </row>
    <row r="136" spans="1:11" s="11" customFormat="1" ht="24.95" customHeight="1">
      <c r="A136" s="40" t="s">
        <v>708</v>
      </c>
      <c r="B136" s="41" t="s">
        <v>226</v>
      </c>
      <c r="C136" s="42">
        <v>3.07</v>
      </c>
      <c r="D136" s="42" t="s">
        <v>76</v>
      </c>
      <c r="E136" s="47">
        <v>110</v>
      </c>
      <c r="F136" s="47">
        <v>720</v>
      </c>
      <c r="G136" s="48">
        <f t="shared" si="30"/>
        <v>337.7</v>
      </c>
      <c r="H136" s="48">
        <f t="shared" si="31"/>
        <v>2210.4</v>
      </c>
      <c r="I136" s="48">
        <f>C136*E136+C136*F136</f>
        <v>2548.1</v>
      </c>
      <c r="J136" s="48"/>
      <c r="K136" s="55"/>
    </row>
    <row r="137" spans="1:11" s="11" customFormat="1" ht="20.100000000000001">
      <c r="A137" s="40" t="s">
        <v>709</v>
      </c>
      <c r="B137" s="41" t="s">
        <v>228</v>
      </c>
      <c r="C137" s="42">
        <v>15.36</v>
      </c>
      <c r="D137" s="42" t="s">
        <v>52</v>
      </c>
      <c r="E137" s="47">
        <v>560</v>
      </c>
      <c r="F137" s="47">
        <v>100</v>
      </c>
      <c r="G137" s="48">
        <f t="shared" si="30"/>
        <v>8601.6</v>
      </c>
      <c r="H137" s="48">
        <f t="shared" si="31"/>
        <v>1536</v>
      </c>
      <c r="I137" s="48">
        <f t="shared" ref="I137:I138" si="32">C137*E137+C137*F137</f>
        <v>10137.6</v>
      </c>
      <c r="J137" s="48"/>
      <c r="K137" s="55"/>
    </row>
    <row r="138" spans="1:11" s="11" customFormat="1" ht="29.1" customHeight="1">
      <c r="A138" s="40" t="s">
        <v>710</v>
      </c>
      <c r="B138" s="41" t="s">
        <v>230</v>
      </c>
      <c r="C138" s="42">
        <v>4</v>
      </c>
      <c r="D138" s="42" t="s">
        <v>71</v>
      </c>
      <c r="E138" s="47">
        <v>600</v>
      </c>
      <c r="F138" s="47">
        <v>150</v>
      </c>
      <c r="G138" s="48">
        <f t="shared" si="30"/>
        <v>2400</v>
      </c>
      <c r="H138" s="48">
        <f t="shared" si="31"/>
        <v>600</v>
      </c>
      <c r="I138" s="48">
        <f t="shared" si="32"/>
        <v>3000</v>
      </c>
      <c r="J138" s="48"/>
    </row>
    <row r="139" spans="1:11" s="11" customFormat="1" ht="32.1" customHeight="1">
      <c r="A139" s="40" t="s">
        <v>711</v>
      </c>
      <c r="B139" s="68" t="s">
        <v>232</v>
      </c>
      <c r="C139" s="42">
        <v>30.4</v>
      </c>
      <c r="D139" s="42" t="s">
        <v>106</v>
      </c>
      <c r="E139" s="47">
        <v>10</v>
      </c>
      <c r="F139" s="47">
        <v>28</v>
      </c>
      <c r="G139" s="48">
        <f t="shared" si="30"/>
        <v>304</v>
      </c>
      <c r="H139" s="48">
        <f t="shared" si="31"/>
        <v>851.19999999999993</v>
      </c>
      <c r="I139" s="48">
        <f>C139*E139+C139*F139</f>
        <v>1155.1999999999998</v>
      </c>
      <c r="J139" s="48"/>
    </row>
    <row r="140" spans="1:11" s="11" customFormat="1" ht="20.100000000000001">
      <c r="A140" s="40" t="s">
        <v>712</v>
      </c>
      <c r="B140" s="41" t="s">
        <v>234</v>
      </c>
      <c r="C140" s="42">
        <v>1</v>
      </c>
      <c r="D140" s="42" t="s">
        <v>71</v>
      </c>
      <c r="E140" s="47">
        <v>4000</v>
      </c>
      <c r="F140" s="47">
        <v>1200</v>
      </c>
      <c r="G140" s="48">
        <f t="shared" si="30"/>
        <v>4000</v>
      </c>
      <c r="H140" s="48">
        <f t="shared" si="31"/>
        <v>1200</v>
      </c>
      <c r="I140" s="48">
        <f t="shared" ref="I140:I146" si="33">C140*E140+C140*F140</f>
        <v>5200</v>
      </c>
      <c r="J140" s="48"/>
    </row>
    <row r="141" spans="1:11" s="11" customFormat="1" ht="27.95" customHeight="1">
      <c r="A141" s="40" t="s">
        <v>713</v>
      </c>
      <c r="B141" s="41" t="s">
        <v>236</v>
      </c>
      <c r="C141" s="42">
        <v>1</v>
      </c>
      <c r="D141" s="42" t="s">
        <v>117</v>
      </c>
      <c r="E141" s="47">
        <v>550</v>
      </c>
      <c r="F141" s="47">
        <v>902</v>
      </c>
      <c r="G141" s="48">
        <f t="shared" si="30"/>
        <v>550</v>
      </c>
      <c r="H141" s="48">
        <f t="shared" si="31"/>
        <v>902</v>
      </c>
      <c r="I141" s="48">
        <f t="shared" si="33"/>
        <v>1452</v>
      </c>
      <c r="J141" s="48"/>
    </row>
    <row r="142" spans="1:11" s="11" customFormat="1" ht="36.950000000000003" customHeight="1">
      <c r="A142" s="40" t="s">
        <v>714</v>
      </c>
      <c r="B142" s="41" t="s">
        <v>215</v>
      </c>
      <c r="C142" s="42">
        <v>4</v>
      </c>
      <c r="D142" s="42" t="s">
        <v>71</v>
      </c>
      <c r="E142" s="47">
        <v>320</v>
      </c>
      <c r="F142" s="47">
        <v>65</v>
      </c>
      <c r="G142" s="48">
        <f t="shared" si="30"/>
        <v>1280</v>
      </c>
      <c r="H142" s="48">
        <f t="shared" si="31"/>
        <v>260</v>
      </c>
      <c r="I142" s="48">
        <f t="shared" si="33"/>
        <v>1540</v>
      </c>
      <c r="J142" s="48"/>
    </row>
    <row r="143" spans="1:11" s="11" customFormat="1" ht="30">
      <c r="A143" s="40" t="s">
        <v>715</v>
      </c>
      <c r="B143" s="68" t="s">
        <v>239</v>
      </c>
      <c r="C143" s="72">
        <v>40</v>
      </c>
      <c r="D143" s="72" t="s">
        <v>106</v>
      </c>
      <c r="E143" s="73">
        <v>34</v>
      </c>
      <c r="F143" s="73">
        <v>28</v>
      </c>
      <c r="G143" s="48">
        <f t="shared" si="30"/>
        <v>1360</v>
      </c>
      <c r="H143" s="48">
        <f t="shared" si="31"/>
        <v>1120</v>
      </c>
      <c r="I143" s="48">
        <f t="shared" si="33"/>
        <v>2480</v>
      </c>
      <c r="J143" s="48"/>
    </row>
    <row r="144" spans="1:11" s="11" customFormat="1" ht="20.100000000000001">
      <c r="A144" s="40" t="s">
        <v>716</v>
      </c>
      <c r="B144" s="68" t="s">
        <v>241</v>
      </c>
      <c r="C144" s="72">
        <v>4</v>
      </c>
      <c r="D144" s="72" t="s">
        <v>71</v>
      </c>
      <c r="E144" s="73">
        <v>360</v>
      </c>
      <c r="F144" s="73">
        <v>65</v>
      </c>
      <c r="G144" s="48">
        <f t="shared" si="30"/>
        <v>1440</v>
      </c>
      <c r="H144" s="48">
        <f t="shared" si="31"/>
        <v>260</v>
      </c>
      <c r="I144" s="48">
        <f t="shared" si="33"/>
        <v>1700</v>
      </c>
      <c r="J144" s="48"/>
    </row>
    <row r="145" spans="1:11" s="11" customFormat="1" ht="12.6">
      <c r="A145" s="40" t="s">
        <v>717</v>
      </c>
      <c r="B145" s="68" t="s">
        <v>105</v>
      </c>
      <c r="C145" s="72">
        <v>25</v>
      </c>
      <c r="D145" s="72" t="s">
        <v>106</v>
      </c>
      <c r="E145" s="47">
        <v>38</v>
      </c>
      <c r="F145" s="47">
        <v>20</v>
      </c>
      <c r="G145" s="48">
        <f t="shared" si="30"/>
        <v>950</v>
      </c>
      <c r="H145" s="48">
        <f t="shared" si="31"/>
        <v>500</v>
      </c>
      <c r="I145" s="48">
        <f t="shared" si="33"/>
        <v>1450</v>
      </c>
      <c r="J145" s="48"/>
    </row>
    <row r="146" spans="1:11" s="11" customFormat="1" ht="12.6">
      <c r="A146" s="40" t="s">
        <v>718</v>
      </c>
      <c r="B146" s="68" t="s">
        <v>220</v>
      </c>
      <c r="C146" s="72">
        <v>20</v>
      </c>
      <c r="D146" s="72" t="s">
        <v>52</v>
      </c>
      <c r="E146" s="47">
        <v>10</v>
      </c>
      <c r="F146" s="47">
        <v>25</v>
      </c>
      <c r="G146" s="48">
        <f t="shared" si="30"/>
        <v>200</v>
      </c>
      <c r="H146" s="48">
        <f t="shared" si="31"/>
        <v>500</v>
      </c>
      <c r="I146" s="48">
        <f t="shared" si="33"/>
        <v>700</v>
      </c>
      <c r="J146" s="48"/>
    </row>
    <row r="147" spans="1:11" s="11" customFormat="1" ht="12.6">
      <c r="A147" s="40"/>
      <c r="B147" s="41"/>
      <c r="C147" s="42"/>
      <c r="D147" s="42"/>
      <c r="E147" s="75"/>
      <c r="F147" s="75">
        <f>SUM(F135:F146)</f>
        <v>3343</v>
      </c>
      <c r="G147" s="67"/>
      <c r="H147" s="67"/>
      <c r="I147" s="67">
        <f>SUM(I135:I146)</f>
        <v>32207.7</v>
      </c>
      <c r="J147" s="67"/>
    </row>
    <row r="148" spans="1:11" s="11" customFormat="1" ht="14.1" customHeight="1" thickBot="1">
      <c r="A148" s="184" t="s">
        <v>719</v>
      </c>
      <c r="B148" s="185"/>
      <c r="C148" s="186">
        <f>I147</f>
        <v>32207.7</v>
      </c>
      <c r="D148" s="187"/>
      <c r="E148" s="187"/>
      <c r="F148" s="187"/>
      <c r="G148" s="187"/>
      <c r="H148" s="187"/>
      <c r="I148" s="188"/>
      <c r="J148" s="67"/>
    </row>
    <row r="149" spans="1:11" s="11" customFormat="1" ht="14.1" customHeight="1" thickBot="1">
      <c r="A149" s="76"/>
      <c r="B149" s="77"/>
      <c r="C149" s="78"/>
      <c r="D149" s="79"/>
      <c r="E149" s="79"/>
      <c r="F149" s="79"/>
      <c r="G149" s="79"/>
      <c r="H149" s="79"/>
      <c r="I149" s="80"/>
      <c r="J149" s="67"/>
    </row>
    <row r="150" spans="1:11" s="11" customFormat="1" ht="11.1" thickBot="1">
      <c r="A150" s="35" t="s">
        <v>720</v>
      </c>
      <c r="B150" s="36" t="s">
        <v>245</v>
      </c>
      <c r="C150" s="36"/>
      <c r="D150" s="36"/>
      <c r="E150" s="39"/>
      <c r="F150" s="39"/>
      <c r="G150" s="48">
        <f t="shared" ref="G150:G165" si="34">C150*E150</f>
        <v>0</v>
      </c>
      <c r="H150" s="48">
        <f t="shared" ref="H150:H166" si="35">F150*C150</f>
        <v>0</v>
      </c>
      <c r="I150" s="39"/>
      <c r="J150" s="39"/>
    </row>
    <row r="151" spans="1:11" s="11" customFormat="1" ht="12.6">
      <c r="A151" s="40" t="s">
        <v>721</v>
      </c>
      <c r="B151" s="59" t="s">
        <v>247</v>
      </c>
      <c r="C151" s="42">
        <v>21.25</v>
      </c>
      <c r="D151" s="42" t="s">
        <v>52</v>
      </c>
      <c r="E151" s="47">
        <v>15</v>
      </c>
      <c r="F151" s="47">
        <v>40</v>
      </c>
      <c r="G151" s="48">
        <f t="shared" si="34"/>
        <v>318.75</v>
      </c>
      <c r="H151" s="48">
        <f t="shared" si="35"/>
        <v>850</v>
      </c>
      <c r="I151" s="48">
        <f>C151*E151+C151*F151</f>
        <v>1168.75</v>
      </c>
      <c r="J151" s="48"/>
    </row>
    <row r="152" spans="1:11" s="11" customFormat="1" ht="24.95" customHeight="1">
      <c r="A152" s="40" t="s">
        <v>722</v>
      </c>
      <c r="B152" s="41" t="s">
        <v>249</v>
      </c>
      <c r="C152" s="42">
        <v>9.44</v>
      </c>
      <c r="D152" s="42" t="s">
        <v>76</v>
      </c>
      <c r="E152" s="47">
        <v>110</v>
      </c>
      <c r="F152" s="47">
        <v>720</v>
      </c>
      <c r="G152" s="48">
        <f t="shared" si="34"/>
        <v>1038.3999999999999</v>
      </c>
      <c r="H152" s="48">
        <f t="shared" si="35"/>
        <v>6796.7999999999993</v>
      </c>
      <c r="I152" s="48">
        <f>C152*E152+C152*F152</f>
        <v>7835.1999999999989</v>
      </c>
      <c r="J152" s="48"/>
      <c r="K152" s="55"/>
    </row>
    <row r="153" spans="1:11" s="11" customFormat="1" ht="20.100000000000001">
      <c r="A153" s="40" t="s">
        <v>723</v>
      </c>
      <c r="B153" s="41" t="s">
        <v>251</v>
      </c>
      <c r="C153" s="42">
        <v>21.25</v>
      </c>
      <c r="D153" s="42" t="s">
        <v>52</v>
      </c>
      <c r="E153" s="47">
        <v>560</v>
      </c>
      <c r="F153" s="47">
        <v>100</v>
      </c>
      <c r="G153" s="48">
        <f t="shared" si="34"/>
        <v>11900</v>
      </c>
      <c r="H153" s="48">
        <f t="shared" si="35"/>
        <v>2125</v>
      </c>
      <c r="I153" s="48">
        <f t="shared" ref="I153:I154" si="36">C153*E153+C153*F153</f>
        <v>14025</v>
      </c>
      <c r="J153" s="48"/>
      <c r="K153" s="55"/>
    </row>
    <row r="154" spans="1:11" s="11" customFormat="1" ht="29.1" customHeight="1">
      <c r="A154" s="40" t="s">
        <v>724</v>
      </c>
      <c r="B154" s="41" t="s">
        <v>253</v>
      </c>
      <c r="C154" s="42">
        <v>4</v>
      </c>
      <c r="D154" s="42" t="s">
        <v>71</v>
      </c>
      <c r="E154" s="47">
        <v>600</v>
      </c>
      <c r="F154" s="47">
        <v>150</v>
      </c>
      <c r="G154" s="48">
        <f t="shared" si="34"/>
        <v>2400</v>
      </c>
      <c r="H154" s="48">
        <f t="shared" si="35"/>
        <v>600</v>
      </c>
      <c r="I154" s="48">
        <f t="shared" si="36"/>
        <v>3000</v>
      </c>
      <c r="J154" s="48"/>
    </row>
    <row r="155" spans="1:11" s="11" customFormat="1" ht="32.1" customHeight="1">
      <c r="A155" s="40" t="s">
        <v>725</v>
      </c>
      <c r="B155" s="68" t="s">
        <v>255</v>
      </c>
      <c r="C155" s="42">
        <v>26</v>
      </c>
      <c r="D155" s="42" t="s">
        <v>106</v>
      </c>
      <c r="E155" s="47">
        <v>10</v>
      </c>
      <c r="F155" s="47">
        <v>28</v>
      </c>
      <c r="G155" s="48">
        <f t="shared" si="34"/>
        <v>260</v>
      </c>
      <c r="H155" s="48">
        <f t="shared" si="35"/>
        <v>728</v>
      </c>
      <c r="I155" s="48">
        <f>C155*E155+C155*F155</f>
        <v>988</v>
      </c>
      <c r="J155" s="48"/>
    </row>
    <row r="156" spans="1:11" s="11" customFormat="1" ht="20.100000000000001">
      <c r="A156" s="40" t="s">
        <v>726</v>
      </c>
      <c r="B156" s="41" t="s">
        <v>234</v>
      </c>
      <c r="C156" s="42">
        <v>1</v>
      </c>
      <c r="D156" s="42" t="s">
        <v>71</v>
      </c>
      <c r="E156" s="47">
        <v>4000</v>
      </c>
      <c r="F156" s="47">
        <v>1200</v>
      </c>
      <c r="G156" s="48">
        <f t="shared" si="34"/>
        <v>4000</v>
      </c>
      <c r="H156" s="48">
        <f t="shared" si="35"/>
        <v>1200</v>
      </c>
      <c r="I156" s="48">
        <f t="shared" ref="I156:I166" si="37">C156*E156+C156*F156</f>
        <v>5200</v>
      </c>
      <c r="J156" s="48"/>
    </row>
    <row r="157" spans="1:11" s="11" customFormat="1" ht="27.95" customHeight="1">
      <c r="A157" s="40" t="s">
        <v>727</v>
      </c>
      <c r="B157" s="41" t="s">
        <v>258</v>
      </c>
      <c r="C157" s="42">
        <v>1</v>
      </c>
      <c r="D157" s="42" t="s">
        <v>117</v>
      </c>
      <c r="E157" s="47">
        <v>660</v>
      </c>
      <c r="F157" s="47">
        <v>1080</v>
      </c>
      <c r="G157" s="48">
        <f t="shared" si="34"/>
        <v>660</v>
      </c>
      <c r="H157" s="48">
        <f t="shared" si="35"/>
        <v>1080</v>
      </c>
      <c r="I157" s="48">
        <f t="shared" si="37"/>
        <v>1740</v>
      </c>
      <c r="J157" s="48"/>
    </row>
    <row r="158" spans="1:11" s="11" customFormat="1" ht="36.950000000000003" customHeight="1">
      <c r="A158" s="40" t="s">
        <v>728</v>
      </c>
      <c r="B158" s="41" t="s">
        <v>260</v>
      </c>
      <c r="C158" s="42">
        <v>2</v>
      </c>
      <c r="D158" s="42" t="s">
        <v>71</v>
      </c>
      <c r="E158" s="47">
        <v>320</v>
      </c>
      <c r="F158" s="47">
        <v>65</v>
      </c>
      <c r="G158" s="48">
        <f t="shared" si="34"/>
        <v>640</v>
      </c>
      <c r="H158" s="48">
        <f t="shared" si="35"/>
        <v>130</v>
      </c>
      <c r="I158" s="48">
        <f t="shared" si="37"/>
        <v>770</v>
      </c>
      <c r="J158" s="48"/>
    </row>
    <row r="159" spans="1:11" s="11" customFormat="1" ht="30">
      <c r="A159" s="40" t="s">
        <v>729</v>
      </c>
      <c r="B159" s="68" t="s">
        <v>262</v>
      </c>
      <c r="C159" s="72">
        <v>20</v>
      </c>
      <c r="D159" s="72" t="s">
        <v>106</v>
      </c>
      <c r="E159" s="73">
        <v>34</v>
      </c>
      <c r="F159" s="73">
        <v>28</v>
      </c>
      <c r="G159" s="48">
        <f t="shared" si="34"/>
        <v>680</v>
      </c>
      <c r="H159" s="48">
        <f t="shared" si="35"/>
        <v>560</v>
      </c>
      <c r="I159" s="48">
        <f t="shared" si="37"/>
        <v>1240</v>
      </c>
      <c r="J159" s="48"/>
    </row>
    <row r="160" spans="1:11" s="11" customFormat="1" ht="20.100000000000001">
      <c r="A160" s="40" t="s">
        <v>730</v>
      </c>
      <c r="B160" s="68" t="s">
        <v>264</v>
      </c>
      <c r="C160" s="72">
        <v>7</v>
      </c>
      <c r="D160" s="72" t="s">
        <v>71</v>
      </c>
      <c r="E160" s="73">
        <v>360</v>
      </c>
      <c r="F160" s="73">
        <v>65</v>
      </c>
      <c r="G160" s="48">
        <f t="shared" si="34"/>
        <v>2520</v>
      </c>
      <c r="H160" s="48">
        <f t="shared" si="35"/>
        <v>455</v>
      </c>
      <c r="I160" s="48">
        <f t="shared" si="37"/>
        <v>2975</v>
      </c>
      <c r="J160" s="48"/>
    </row>
    <row r="161" spans="1:11" s="11" customFormat="1" ht="20.100000000000001">
      <c r="A161" s="40" t="s">
        <v>731</v>
      </c>
      <c r="B161" s="68" t="s">
        <v>266</v>
      </c>
      <c r="C161" s="72">
        <v>1</v>
      </c>
      <c r="D161" s="72" t="s">
        <v>71</v>
      </c>
      <c r="E161" s="73">
        <v>1000</v>
      </c>
      <c r="F161" s="73">
        <v>0</v>
      </c>
      <c r="G161" s="48">
        <f t="shared" si="34"/>
        <v>1000</v>
      </c>
      <c r="H161" s="48">
        <f t="shared" si="35"/>
        <v>0</v>
      </c>
      <c r="I161" s="48">
        <f t="shared" si="37"/>
        <v>1000</v>
      </c>
      <c r="J161" s="48"/>
    </row>
    <row r="162" spans="1:11" s="11" customFormat="1" ht="20.100000000000001">
      <c r="A162" s="40" t="s">
        <v>732</v>
      </c>
      <c r="B162" s="68" t="s">
        <v>268</v>
      </c>
      <c r="C162" s="72">
        <v>1</v>
      </c>
      <c r="D162" s="72" t="s">
        <v>71</v>
      </c>
      <c r="E162" s="73">
        <v>7000</v>
      </c>
      <c r="F162" s="73">
        <v>900</v>
      </c>
      <c r="G162" s="48">
        <f t="shared" si="34"/>
        <v>7000</v>
      </c>
      <c r="H162" s="48">
        <f t="shared" si="35"/>
        <v>900</v>
      </c>
      <c r="I162" s="48">
        <f t="shared" si="37"/>
        <v>7900</v>
      </c>
      <c r="J162" s="48"/>
    </row>
    <row r="163" spans="1:11" s="11" customFormat="1" ht="20.100000000000001">
      <c r="A163" s="40" t="s">
        <v>733</v>
      </c>
      <c r="B163" s="68" t="s">
        <v>270</v>
      </c>
      <c r="C163" s="72">
        <v>1</v>
      </c>
      <c r="D163" s="72" t="s">
        <v>71</v>
      </c>
      <c r="E163" s="73">
        <v>12000</v>
      </c>
      <c r="F163" s="73">
        <v>1200</v>
      </c>
      <c r="G163" s="48">
        <f t="shared" si="34"/>
        <v>12000</v>
      </c>
      <c r="H163" s="48">
        <f t="shared" si="35"/>
        <v>1200</v>
      </c>
      <c r="I163" s="48">
        <f t="shared" si="37"/>
        <v>13200</v>
      </c>
      <c r="J163" s="48"/>
    </row>
    <row r="164" spans="1:11" s="11" customFormat="1" ht="12.6">
      <c r="A164" s="40" t="s">
        <v>734</v>
      </c>
      <c r="B164" s="68" t="s">
        <v>105</v>
      </c>
      <c r="C164" s="72">
        <v>30</v>
      </c>
      <c r="D164" s="72" t="s">
        <v>106</v>
      </c>
      <c r="E164" s="47">
        <v>38</v>
      </c>
      <c r="F164" s="47">
        <v>20</v>
      </c>
      <c r="G164" s="48">
        <f t="shared" si="34"/>
        <v>1140</v>
      </c>
      <c r="H164" s="48">
        <f t="shared" si="35"/>
        <v>600</v>
      </c>
      <c r="I164" s="48">
        <f t="shared" si="37"/>
        <v>1740</v>
      </c>
      <c r="J164" s="48"/>
    </row>
    <row r="165" spans="1:11" s="11" customFormat="1" ht="12.6">
      <c r="A165" s="40" t="s">
        <v>735</v>
      </c>
      <c r="B165" s="68" t="s">
        <v>220</v>
      </c>
      <c r="C165" s="72">
        <v>21</v>
      </c>
      <c r="D165" s="72" t="s">
        <v>106</v>
      </c>
      <c r="E165" s="47">
        <v>10</v>
      </c>
      <c r="F165" s="47">
        <v>25</v>
      </c>
      <c r="G165" s="48">
        <f t="shared" si="34"/>
        <v>210</v>
      </c>
      <c r="H165" s="48">
        <f t="shared" si="35"/>
        <v>525</v>
      </c>
      <c r="I165" s="48">
        <f t="shared" si="37"/>
        <v>735</v>
      </c>
      <c r="J165" s="48"/>
    </row>
    <row r="166" spans="1:11" s="11" customFormat="1" ht="12.6">
      <c r="A166" s="40" t="s">
        <v>736</v>
      </c>
      <c r="B166" s="68" t="s">
        <v>274</v>
      </c>
      <c r="C166" s="72">
        <v>1</v>
      </c>
      <c r="D166" s="72" t="s">
        <v>117</v>
      </c>
      <c r="E166" s="81">
        <v>5600</v>
      </c>
      <c r="F166" s="73">
        <v>1200</v>
      </c>
      <c r="G166" s="82" t="s">
        <v>661</v>
      </c>
      <c r="H166" s="53">
        <f t="shared" si="35"/>
        <v>1200</v>
      </c>
      <c r="I166" s="48">
        <f t="shared" si="37"/>
        <v>6800</v>
      </c>
      <c r="J166" s="48"/>
    </row>
    <row r="167" spans="1:11" s="11" customFormat="1" ht="12.6">
      <c r="A167" s="40"/>
      <c r="B167" s="41"/>
      <c r="C167" s="42"/>
      <c r="D167" s="42"/>
      <c r="E167" s="75"/>
      <c r="F167" s="75">
        <f>SUM(F151:F166)</f>
        <v>6821</v>
      </c>
      <c r="G167" s="67"/>
      <c r="H167" s="67"/>
      <c r="I167" s="67">
        <f>SUM(I151:I166)</f>
        <v>70316.95</v>
      </c>
      <c r="J167" s="67"/>
    </row>
    <row r="168" spans="1:11" s="11" customFormat="1" ht="14.1" customHeight="1" thickBot="1">
      <c r="A168" s="184" t="s">
        <v>719</v>
      </c>
      <c r="B168" s="185"/>
      <c r="C168" s="186">
        <f>I167</f>
        <v>70316.95</v>
      </c>
      <c r="D168" s="187"/>
      <c r="E168" s="187"/>
      <c r="F168" s="187"/>
      <c r="G168" s="187"/>
      <c r="H168" s="187"/>
      <c r="I168" s="188"/>
      <c r="J168" s="67"/>
      <c r="K168" s="55"/>
    </row>
    <row r="169" spans="1:11" s="11" customFormat="1" ht="14.1" customHeight="1" thickBot="1">
      <c r="A169" s="76"/>
      <c r="B169" s="77"/>
      <c r="C169" s="78"/>
      <c r="D169" s="79"/>
      <c r="E169" s="79"/>
      <c r="F169" s="79"/>
      <c r="G169" s="79"/>
      <c r="H169" s="79"/>
      <c r="I169" s="80"/>
      <c r="J169" s="67"/>
    </row>
    <row r="170" spans="1:11" s="11" customFormat="1" ht="11.1" thickBot="1">
      <c r="A170" s="35" t="s">
        <v>737</v>
      </c>
      <c r="B170" s="36" t="s">
        <v>276</v>
      </c>
      <c r="C170" s="36"/>
      <c r="D170" s="36"/>
      <c r="E170" s="39"/>
      <c r="F170" s="39"/>
      <c r="G170" s="48">
        <f t="shared" ref="G170:G185" si="38">C170*E170</f>
        <v>0</v>
      </c>
      <c r="H170" s="48">
        <f t="shared" ref="H170:H186" si="39">F170*C170</f>
        <v>0</v>
      </c>
      <c r="I170" s="39"/>
      <c r="J170" s="39"/>
    </row>
    <row r="171" spans="1:11" s="11" customFormat="1" ht="20.100000000000001">
      <c r="A171" s="40" t="s">
        <v>738</v>
      </c>
      <c r="B171" s="59" t="s">
        <v>114</v>
      </c>
      <c r="C171" s="42">
        <v>16</v>
      </c>
      <c r="D171" s="42" t="s">
        <v>52</v>
      </c>
      <c r="E171" s="47">
        <v>15</v>
      </c>
      <c r="F171" s="47">
        <v>40</v>
      </c>
      <c r="G171" s="48">
        <f t="shared" si="38"/>
        <v>240</v>
      </c>
      <c r="H171" s="48">
        <f t="shared" si="39"/>
        <v>640</v>
      </c>
      <c r="I171" s="48">
        <f>C171*E171+C171*F171</f>
        <v>880</v>
      </c>
      <c r="J171" s="48"/>
    </row>
    <row r="172" spans="1:11" s="11" customFormat="1" ht="24.95" customHeight="1">
      <c r="A172" s="40" t="s">
        <v>739</v>
      </c>
      <c r="B172" s="41" t="s">
        <v>279</v>
      </c>
      <c r="C172" s="42">
        <v>2</v>
      </c>
      <c r="D172" s="42" t="s">
        <v>685</v>
      </c>
      <c r="E172" s="47">
        <v>110</v>
      </c>
      <c r="F172" s="47">
        <v>720</v>
      </c>
      <c r="G172" s="48">
        <f t="shared" si="38"/>
        <v>220</v>
      </c>
      <c r="H172" s="48">
        <f t="shared" si="39"/>
        <v>1440</v>
      </c>
      <c r="I172" s="48">
        <f t="shared" ref="I172:I174" si="40">C172*E172+C172*F172</f>
        <v>1660</v>
      </c>
      <c r="J172" s="48"/>
    </row>
    <row r="173" spans="1:11" s="11" customFormat="1" ht="20.100000000000001">
      <c r="A173" s="40" t="s">
        <v>740</v>
      </c>
      <c r="B173" s="41" t="s">
        <v>281</v>
      </c>
      <c r="C173" s="42">
        <v>2</v>
      </c>
      <c r="D173" s="42" t="s">
        <v>685</v>
      </c>
      <c r="E173" s="47">
        <v>1623</v>
      </c>
      <c r="F173" s="47">
        <v>920</v>
      </c>
      <c r="G173" s="48">
        <f t="shared" si="38"/>
        <v>3246</v>
      </c>
      <c r="H173" s="48">
        <f t="shared" si="39"/>
        <v>1840</v>
      </c>
      <c r="I173" s="48">
        <f t="shared" si="40"/>
        <v>5086</v>
      </c>
      <c r="J173" s="48"/>
      <c r="K173" s="55"/>
    </row>
    <row r="174" spans="1:11" s="11" customFormat="1" ht="29.1" customHeight="1">
      <c r="A174" s="40" t="s">
        <v>741</v>
      </c>
      <c r="B174" s="41" t="s">
        <v>283</v>
      </c>
      <c r="C174" s="42">
        <v>4</v>
      </c>
      <c r="D174" s="42" t="s">
        <v>71</v>
      </c>
      <c r="E174" s="47">
        <v>800</v>
      </c>
      <c r="F174" s="47">
        <v>250</v>
      </c>
      <c r="G174" s="48">
        <f t="shared" si="38"/>
        <v>3200</v>
      </c>
      <c r="H174" s="48">
        <f t="shared" si="39"/>
        <v>1000</v>
      </c>
      <c r="I174" s="48">
        <f t="shared" si="40"/>
        <v>4200</v>
      </c>
      <c r="J174" s="48"/>
    </row>
    <row r="175" spans="1:11" s="11" customFormat="1" ht="32.1" customHeight="1">
      <c r="A175" s="40" t="s">
        <v>742</v>
      </c>
      <c r="B175" s="41" t="s">
        <v>285</v>
      </c>
      <c r="C175" s="42">
        <v>36</v>
      </c>
      <c r="D175" s="42" t="s">
        <v>52</v>
      </c>
      <c r="E175" s="47">
        <v>46</v>
      </c>
      <c r="F175" s="47">
        <v>54</v>
      </c>
      <c r="G175" s="48">
        <f t="shared" si="38"/>
        <v>1656</v>
      </c>
      <c r="H175" s="48">
        <f t="shared" si="39"/>
        <v>1944</v>
      </c>
      <c r="I175" s="48">
        <f>C175*E175+C175*F175</f>
        <v>3600</v>
      </c>
      <c r="J175" s="48"/>
    </row>
    <row r="176" spans="1:11" s="11" customFormat="1" ht="12.6">
      <c r="A176" s="40" t="s">
        <v>743</v>
      </c>
      <c r="B176" s="41" t="s">
        <v>126</v>
      </c>
      <c r="C176" s="42">
        <v>15</v>
      </c>
      <c r="D176" s="42" t="s">
        <v>52</v>
      </c>
      <c r="E176" s="47">
        <v>430</v>
      </c>
      <c r="F176" s="47">
        <v>40</v>
      </c>
      <c r="G176" s="48">
        <f t="shared" si="38"/>
        <v>6450</v>
      </c>
      <c r="H176" s="48">
        <f t="shared" si="39"/>
        <v>600</v>
      </c>
      <c r="I176" s="48">
        <f t="shared" ref="I176:I186" si="41">C176*E176+C176*F176</f>
        <v>7050</v>
      </c>
      <c r="J176" s="48"/>
      <c r="K176" s="55"/>
    </row>
    <row r="177" spans="1:11" s="11" customFormat="1" ht="27.95" customHeight="1">
      <c r="A177" s="40" t="s">
        <v>744</v>
      </c>
      <c r="B177" s="41" t="s">
        <v>288</v>
      </c>
      <c r="C177" s="42">
        <v>36</v>
      </c>
      <c r="D177" s="42" t="s">
        <v>52</v>
      </c>
      <c r="E177" s="47">
        <v>10</v>
      </c>
      <c r="F177" s="47">
        <v>39</v>
      </c>
      <c r="G177" s="48">
        <f t="shared" si="38"/>
        <v>360</v>
      </c>
      <c r="H177" s="48">
        <f t="shared" si="39"/>
        <v>1404</v>
      </c>
      <c r="I177" s="48">
        <f t="shared" si="41"/>
        <v>1764</v>
      </c>
      <c r="J177" s="48"/>
    </row>
    <row r="178" spans="1:11" s="11" customFormat="1" ht="36.950000000000003" customHeight="1">
      <c r="A178" s="40" t="s">
        <v>745</v>
      </c>
      <c r="B178" s="41" t="s">
        <v>130</v>
      </c>
      <c r="C178" s="42">
        <v>8</v>
      </c>
      <c r="D178" s="42" t="s">
        <v>79</v>
      </c>
      <c r="E178" s="47">
        <v>25</v>
      </c>
      <c r="F178" s="47">
        <v>120</v>
      </c>
      <c r="G178" s="48">
        <f t="shared" si="38"/>
        <v>200</v>
      </c>
      <c r="H178" s="48">
        <f t="shared" si="39"/>
        <v>960</v>
      </c>
      <c r="I178" s="48">
        <f t="shared" si="41"/>
        <v>1160</v>
      </c>
      <c r="J178" s="48"/>
    </row>
    <row r="179" spans="1:11" s="11" customFormat="1" ht="20.100000000000001">
      <c r="A179" s="40" t="s">
        <v>746</v>
      </c>
      <c r="B179" s="41" t="s">
        <v>291</v>
      </c>
      <c r="C179" s="42">
        <v>32</v>
      </c>
      <c r="D179" s="42" t="s">
        <v>106</v>
      </c>
      <c r="E179" s="47">
        <v>10</v>
      </c>
      <c r="F179" s="47">
        <v>28</v>
      </c>
      <c r="G179" s="48">
        <f t="shared" si="38"/>
        <v>320</v>
      </c>
      <c r="H179" s="48">
        <f t="shared" si="39"/>
        <v>896</v>
      </c>
      <c r="I179" s="48">
        <f t="shared" si="41"/>
        <v>1216</v>
      </c>
      <c r="J179" s="48"/>
    </row>
    <row r="180" spans="1:11" s="11" customFormat="1" ht="20.100000000000001">
      <c r="A180" s="40" t="s">
        <v>747</v>
      </c>
      <c r="B180" s="41" t="s">
        <v>293</v>
      </c>
      <c r="C180" s="42">
        <v>3</v>
      </c>
      <c r="D180" s="42" t="s">
        <v>151</v>
      </c>
      <c r="E180" s="47">
        <v>900</v>
      </c>
      <c r="F180" s="47">
        <v>360</v>
      </c>
      <c r="G180" s="48">
        <f t="shared" si="38"/>
        <v>2700</v>
      </c>
      <c r="H180" s="48">
        <f t="shared" si="39"/>
        <v>1080</v>
      </c>
      <c r="I180" s="48">
        <f t="shared" si="41"/>
        <v>3780</v>
      </c>
      <c r="J180" s="48"/>
    </row>
    <row r="181" spans="1:11" s="11" customFormat="1" ht="20.100000000000001">
      <c r="A181" s="40" t="s">
        <v>748</v>
      </c>
      <c r="B181" s="41" t="s">
        <v>295</v>
      </c>
      <c r="C181" s="42">
        <v>4</v>
      </c>
      <c r="D181" s="42" t="s">
        <v>79</v>
      </c>
      <c r="E181" s="47">
        <v>230</v>
      </c>
      <c r="F181" s="47">
        <v>65</v>
      </c>
      <c r="G181" s="48">
        <f t="shared" si="38"/>
        <v>920</v>
      </c>
      <c r="H181" s="48">
        <f t="shared" si="39"/>
        <v>260</v>
      </c>
      <c r="I181" s="48">
        <f t="shared" si="41"/>
        <v>1180</v>
      </c>
      <c r="J181" s="48"/>
    </row>
    <row r="182" spans="1:11" s="11" customFormat="1" ht="12.6">
      <c r="A182" s="40" t="s">
        <v>749</v>
      </c>
      <c r="B182" s="41" t="s">
        <v>297</v>
      </c>
      <c r="C182" s="42">
        <v>2</v>
      </c>
      <c r="D182" s="42" t="s">
        <v>79</v>
      </c>
      <c r="E182" s="47">
        <v>22</v>
      </c>
      <c r="F182" s="47">
        <v>65</v>
      </c>
      <c r="G182" s="48">
        <f t="shared" si="38"/>
        <v>44</v>
      </c>
      <c r="H182" s="48">
        <f t="shared" si="39"/>
        <v>130</v>
      </c>
      <c r="I182" s="48">
        <f t="shared" si="41"/>
        <v>174</v>
      </c>
      <c r="J182" s="48"/>
    </row>
    <row r="183" spans="1:11" s="11" customFormat="1" ht="12.6">
      <c r="A183" s="40" t="s">
        <v>750</v>
      </c>
      <c r="B183" s="41" t="s">
        <v>140</v>
      </c>
      <c r="C183" s="42">
        <v>50</v>
      </c>
      <c r="D183" s="42" t="s">
        <v>52</v>
      </c>
      <c r="E183" s="47">
        <v>4</v>
      </c>
      <c r="F183" s="47">
        <v>28</v>
      </c>
      <c r="G183" s="48">
        <f t="shared" si="38"/>
        <v>200</v>
      </c>
      <c r="H183" s="48">
        <f t="shared" si="39"/>
        <v>1400</v>
      </c>
      <c r="I183" s="48">
        <f t="shared" si="41"/>
        <v>1600</v>
      </c>
      <c r="J183" s="48"/>
    </row>
    <row r="184" spans="1:11" s="11" customFormat="1" ht="20.100000000000001">
      <c r="A184" s="40" t="s">
        <v>751</v>
      </c>
      <c r="B184" s="41" t="s">
        <v>300</v>
      </c>
      <c r="C184" s="42">
        <v>4</v>
      </c>
      <c r="D184" s="42" t="s">
        <v>79</v>
      </c>
      <c r="E184" s="47">
        <v>700</v>
      </c>
      <c r="F184" s="47">
        <v>180</v>
      </c>
      <c r="G184" s="48">
        <f t="shared" si="38"/>
        <v>2800</v>
      </c>
      <c r="H184" s="48">
        <f t="shared" si="39"/>
        <v>720</v>
      </c>
      <c r="I184" s="48">
        <f t="shared" si="41"/>
        <v>3520</v>
      </c>
      <c r="J184" s="48"/>
    </row>
    <row r="185" spans="1:11" s="11" customFormat="1" ht="12.6">
      <c r="A185" s="40" t="s">
        <v>752</v>
      </c>
      <c r="B185" s="68" t="s">
        <v>146</v>
      </c>
      <c r="C185" s="72">
        <v>20</v>
      </c>
      <c r="D185" s="72" t="s">
        <v>106</v>
      </c>
      <c r="E185" s="73">
        <v>16</v>
      </c>
      <c r="F185" s="73">
        <v>20</v>
      </c>
      <c r="G185" s="48">
        <f t="shared" si="38"/>
        <v>320</v>
      </c>
      <c r="H185" s="48">
        <f t="shared" si="39"/>
        <v>400</v>
      </c>
      <c r="I185" s="48">
        <f t="shared" si="41"/>
        <v>720</v>
      </c>
      <c r="J185" s="48"/>
    </row>
    <row r="186" spans="1:11" s="11" customFormat="1" ht="12.6">
      <c r="A186" s="40" t="s">
        <v>753</v>
      </c>
      <c r="B186" s="68" t="s">
        <v>303</v>
      </c>
      <c r="C186" s="72">
        <v>16</v>
      </c>
      <c r="D186" s="72" t="s">
        <v>52</v>
      </c>
      <c r="E186" s="47">
        <v>10</v>
      </c>
      <c r="F186" s="47">
        <v>25</v>
      </c>
      <c r="G186" s="74" t="s">
        <v>661</v>
      </c>
      <c r="H186" s="48">
        <f t="shared" si="39"/>
        <v>400</v>
      </c>
      <c r="I186" s="48">
        <f t="shared" si="41"/>
        <v>560</v>
      </c>
      <c r="J186" s="48"/>
    </row>
    <row r="187" spans="1:11" s="11" customFormat="1" ht="12.6">
      <c r="A187" s="40"/>
      <c r="B187" s="68"/>
      <c r="C187" s="72"/>
      <c r="D187" s="72"/>
      <c r="E187" s="47"/>
      <c r="F187" s="47"/>
      <c r="G187" s="74"/>
      <c r="H187" s="48"/>
      <c r="I187" s="48"/>
      <c r="J187" s="48"/>
    </row>
    <row r="188" spans="1:11" s="11" customFormat="1" ht="12.6">
      <c r="A188" s="40"/>
      <c r="B188" s="41"/>
      <c r="C188" s="42"/>
      <c r="D188" s="42"/>
      <c r="E188" s="75"/>
      <c r="F188" s="75">
        <f>SUM(F171:F187)</f>
        <v>2954</v>
      </c>
      <c r="G188" s="67"/>
      <c r="H188" s="67"/>
      <c r="I188" s="67">
        <f>SUM(I171:I187)</f>
        <v>38150</v>
      </c>
      <c r="J188" s="67"/>
    </row>
    <row r="189" spans="1:11" s="11" customFormat="1" ht="14.1" customHeight="1" thickBot="1">
      <c r="A189" s="184" t="s">
        <v>754</v>
      </c>
      <c r="B189" s="185"/>
      <c r="C189" s="186">
        <f>I188</f>
        <v>38150</v>
      </c>
      <c r="D189" s="187"/>
      <c r="E189" s="187"/>
      <c r="F189" s="187"/>
      <c r="G189" s="187"/>
      <c r="H189" s="187"/>
      <c r="I189" s="188"/>
      <c r="J189" s="67"/>
      <c r="K189" s="55"/>
    </row>
    <row r="190" spans="1:11" s="11" customFormat="1" ht="11.1" thickBot="1">
      <c r="A190" s="83"/>
      <c r="B190" s="84"/>
      <c r="C190" s="85"/>
      <c r="D190" s="85"/>
      <c r="E190" s="189"/>
      <c r="F190" s="190"/>
      <c r="G190" s="86"/>
      <c r="H190" s="86"/>
      <c r="I190" s="86"/>
      <c r="J190" s="86"/>
    </row>
    <row r="191" spans="1:11" s="11" customFormat="1" ht="11.1" thickBot="1">
      <c r="A191" s="87"/>
      <c r="B191" s="88"/>
      <c r="C191" s="89"/>
      <c r="D191" s="89"/>
      <c r="E191" s="178" t="s">
        <v>755</v>
      </c>
      <c r="F191" s="179"/>
      <c r="G191" s="90"/>
      <c r="H191" s="90" t="s">
        <v>756</v>
      </c>
      <c r="I191" s="90">
        <f>I34+C60+C80+C100+C116+C132+C148+C168+C189</f>
        <v>492962.02</v>
      </c>
      <c r="J191" s="91"/>
    </row>
    <row r="192" spans="1:11" s="11" customFormat="1" ht="11.1" thickBot="1">
      <c r="A192" s="83"/>
      <c r="B192" s="84"/>
      <c r="C192" s="85"/>
      <c r="D192" s="85"/>
      <c r="E192" s="92"/>
      <c r="F192" s="93"/>
      <c r="G192" s="86"/>
      <c r="H192" s="86"/>
      <c r="I192" s="94"/>
      <c r="J192" s="94"/>
    </row>
    <row r="193" spans="1:10" s="11" customFormat="1" ht="11.1" thickBot="1">
      <c r="A193" s="35" t="s">
        <v>472</v>
      </c>
      <c r="B193" s="36" t="s">
        <v>397</v>
      </c>
      <c r="C193" s="36"/>
      <c r="D193" s="36"/>
      <c r="E193" s="39"/>
      <c r="F193" s="39"/>
      <c r="G193" s="95"/>
      <c r="H193" s="39"/>
      <c r="I193" s="96"/>
      <c r="J193" s="96"/>
    </row>
    <row r="194" spans="1:10" s="11" customFormat="1" ht="12.6">
      <c r="A194" s="40" t="s">
        <v>474</v>
      </c>
      <c r="B194" s="97" t="s">
        <v>401</v>
      </c>
      <c r="C194" s="42">
        <v>66</v>
      </c>
      <c r="D194" s="42" t="s">
        <v>476</v>
      </c>
      <c r="E194" s="47">
        <v>78</v>
      </c>
      <c r="F194" s="47">
        <v>55</v>
      </c>
      <c r="G194" s="48">
        <f t="shared" ref="G194:G232" si="42">C194*E194</f>
        <v>5148</v>
      </c>
      <c r="H194" s="48">
        <f t="shared" ref="H194:H232" si="43">F194*C194</f>
        <v>3630</v>
      </c>
      <c r="I194" s="48">
        <f t="shared" ref="I194:I232" si="44">H194+G194</f>
        <v>8778</v>
      </c>
      <c r="J194" s="48"/>
    </row>
    <row r="195" spans="1:10" s="11" customFormat="1" ht="12.6">
      <c r="A195" s="40" t="s">
        <v>477</v>
      </c>
      <c r="B195" s="97" t="s">
        <v>403</v>
      </c>
      <c r="C195" s="42">
        <v>22</v>
      </c>
      <c r="D195" s="42" t="s">
        <v>476</v>
      </c>
      <c r="E195" s="47">
        <v>102</v>
      </c>
      <c r="F195" s="47">
        <v>55</v>
      </c>
      <c r="G195" s="48">
        <f t="shared" si="42"/>
        <v>2244</v>
      </c>
      <c r="H195" s="48">
        <f t="shared" si="43"/>
        <v>1210</v>
      </c>
      <c r="I195" s="48">
        <f t="shared" si="44"/>
        <v>3454</v>
      </c>
      <c r="J195" s="48"/>
    </row>
    <row r="196" spans="1:10" s="11" customFormat="1" ht="20.100000000000001">
      <c r="A196" s="40" t="s">
        <v>479</v>
      </c>
      <c r="B196" s="97" t="s">
        <v>405</v>
      </c>
      <c r="C196" s="42">
        <v>24</v>
      </c>
      <c r="D196" s="42" t="s">
        <v>476</v>
      </c>
      <c r="E196" s="47">
        <v>170</v>
      </c>
      <c r="F196" s="47">
        <v>65</v>
      </c>
      <c r="G196" s="48">
        <f t="shared" si="42"/>
        <v>4080</v>
      </c>
      <c r="H196" s="48">
        <f t="shared" si="43"/>
        <v>1560</v>
      </c>
      <c r="I196" s="48">
        <f t="shared" si="44"/>
        <v>5640</v>
      </c>
      <c r="J196" s="48"/>
    </row>
    <row r="197" spans="1:10" s="11" customFormat="1" ht="20.100000000000001" customHeight="1">
      <c r="A197" s="40" t="s">
        <v>481</v>
      </c>
      <c r="B197" s="97" t="s">
        <v>407</v>
      </c>
      <c r="C197" s="42">
        <v>54</v>
      </c>
      <c r="D197" s="42" t="s">
        <v>476</v>
      </c>
      <c r="E197" s="47">
        <v>78</v>
      </c>
      <c r="F197" s="47">
        <v>55</v>
      </c>
      <c r="G197" s="48">
        <f t="shared" si="42"/>
        <v>4212</v>
      </c>
      <c r="H197" s="48">
        <f t="shared" si="43"/>
        <v>2970</v>
      </c>
      <c r="I197" s="48">
        <f t="shared" si="44"/>
        <v>7182</v>
      </c>
      <c r="J197" s="48"/>
    </row>
    <row r="198" spans="1:10" s="11" customFormat="1" ht="12.6">
      <c r="A198" s="40" t="s">
        <v>483</v>
      </c>
      <c r="B198" s="97" t="s">
        <v>409</v>
      </c>
      <c r="C198" s="42">
        <v>18</v>
      </c>
      <c r="D198" s="42" t="s">
        <v>476</v>
      </c>
      <c r="E198" s="47">
        <v>102</v>
      </c>
      <c r="F198" s="47">
        <v>55</v>
      </c>
      <c r="G198" s="48">
        <f t="shared" si="42"/>
        <v>1836</v>
      </c>
      <c r="H198" s="48">
        <f t="shared" si="43"/>
        <v>990</v>
      </c>
      <c r="I198" s="48">
        <f t="shared" si="44"/>
        <v>2826</v>
      </c>
      <c r="J198" s="48"/>
    </row>
    <row r="199" spans="1:10" s="11" customFormat="1" ht="50.1" customHeight="1">
      <c r="A199" s="40" t="s">
        <v>485</v>
      </c>
      <c r="B199" s="97" t="s">
        <v>411</v>
      </c>
      <c r="C199" s="42">
        <v>60</v>
      </c>
      <c r="D199" s="42" t="s">
        <v>476</v>
      </c>
      <c r="E199" s="47">
        <v>170</v>
      </c>
      <c r="F199" s="47">
        <v>65</v>
      </c>
      <c r="G199" s="48">
        <f t="shared" si="42"/>
        <v>10200</v>
      </c>
      <c r="H199" s="48">
        <f t="shared" si="43"/>
        <v>3900</v>
      </c>
      <c r="I199" s="48">
        <f t="shared" si="44"/>
        <v>14100</v>
      </c>
      <c r="J199" s="48"/>
    </row>
    <row r="200" spans="1:10" s="11" customFormat="1" ht="12.6">
      <c r="A200" s="40" t="s">
        <v>486</v>
      </c>
      <c r="B200" s="97" t="s">
        <v>413</v>
      </c>
      <c r="C200" s="42">
        <v>66</v>
      </c>
      <c r="D200" s="42" t="s">
        <v>476</v>
      </c>
      <c r="E200" s="47">
        <v>61</v>
      </c>
      <c r="F200" s="47">
        <v>55</v>
      </c>
      <c r="G200" s="48">
        <f t="shared" si="42"/>
        <v>4026</v>
      </c>
      <c r="H200" s="48">
        <f t="shared" si="43"/>
        <v>3630</v>
      </c>
      <c r="I200" s="48">
        <f t="shared" si="44"/>
        <v>7656</v>
      </c>
      <c r="J200" s="48"/>
    </row>
    <row r="201" spans="1:10" s="11" customFormat="1" ht="12.6">
      <c r="A201" s="40" t="s">
        <v>488</v>
      </c>
      <c r="B201" s="97" t="s">
        <v>415</v>
      </c>
      <c r="C201" s="42">
        <v>22</v>
      </c>
      <c r="D201" s="42" t="s">
        <v>476</v>
      </c>
      <c r="E201" s="47">
        <v>78</v>
      </c>
      <c r="F201" s="47">
        <v>55</v>
      </c>
      <c r="G201" s="48">
        <f t="shared" si="42"/>
        <v>1716</v>
      </c>
      <c r="H201" s="48">
        <f t="shared" si="43"/>
        <v>1210</v>
      </c>
      <c r="I201" s="48">
        <f t="shared" si="44"/>
        <v>2926</v>
      </c>
      <c r="J201" s="48"/>
    </row>
    <row r="202" spans="1:10" s="11" customFormat="1" ht="20.100000000000001">
      <c r="A202" s="40" t="s">
        <v>489</v>
      </c>
      <c r="B202" s="97" t="s">
        <v>417</v>
      </c>
      <c r="C202" s="42">
        <v>211</v>
      </c>
      <c r="D202" s="42" t="s">
        <v>476</v>
      </c>
      <c r="E202" s="47">
        <v>11</v>
      </c>
      <c r="F202" s="47">
        <v>25</v>
      </c>
      <c r="G202" s="48">
        <f t="shared" si="42"/>
        <v>2321</v>
      </c>
      <c r="H202" s="48">
        <f t="shared" si="43"/>
        <v>5275</v>
      </c>
      <c r="I202" s="48">
        <f t="shared" si="44"/>
        <v>7596</v>
      </c>
      <c r="J202" s="48"/>
    </row>
    <row r="203" spans="1:10" s="11" customFormat="1" ht="12.6">
      <c r="A203" s="40" t="s">
        <v>491</v>
      </c>
      <c r="B203" s="97" t="s">
        <v>419</v>
      </c>
      <c r="C203" s="42">
        <v>90</v>
      </c>
      <c r="D203" s="42" t="s">
        <v>476</v>
      </c>
      <c r="E203" s="47">
        <v>44</v>
      </c>
      <c r="F203" s="47">
        <v>35</v>
      </c>
      <c r="G203" s="48">
        <f t="shared" si="42"/>
        <v>3960</v>
      </c>
      <c r="H203" s="48">
        <f t="shared" si="43"/>
        <v>3150</v>
      </c>
      <c r="I203" s="48">
        <f t="shared" si="44"/>
        <v>7110</v>
      </c>
      <c r="J203" s="48"/>
    </row>
    <row r="204" spans="1:10" s="11" customFormat="1" ht="24" customHeight="1">
      <c r="A204" s="40" t="s">
        <v>492</v>
      </c>
      <c r="B204" s="97" t="s">
        <v>421</v>
      </c>
      <c r="C204" s="42">
        <v>30</v>
      </c>
      <c r="D204" s="42" t="s">
        <v>476</v>
      </c>
      <c r="E204" s="47">
        <v>61</v>
      </c>
      <c r="F204" s="47">
        <v>55</v>
      </c>
      <c r="G204" s="48">
        <f t="shared" si="42"/>
        <v>1830</v>
      </c>
      <c r="H204" s="48">
        <f t="shared" si="43"/>
        <v>1650</v>
      </c>
      <c r="I204" s="48">
        <f t="shared" si="44"/>
        <v>3480</v>
      </c>
      <c r="J204" s="48"/>
    </row>
    <row r="205" spans="1:10" s="11" customFormat="1" ht="12.6">
      <c r="A205" s="83" t="s">
        <v>494</v>
      </c>
      <c r="B205" s="97" t="s">
        <v>423</v>
      </c>
      <c r="C205" s="42">
        <v>132</v>
      </c>
      <c r="D205" s="42" t="s">
        <v>476</v>
      </c>
      <c r="E205" s="47">
        <v>15</v>
      </c>
      <c r="F205" s="47">
        <v>35</v>
      </c>
      <c r="G205" s="48">
        <f t="shared" si="42"/>
        <v>1980</v>
      </c>
      <c r="H205" s="48">
        <f t="shared" si="43"/>
        <v>4620</v>
      </c>
      <c r="I205" s="48">
        <f t="shared" si="44"/>
        <v>6600</v>
      </c>
      <c r="J205" s="48"/>
    </row>
    <row r="206" spans="1:10" s="11" customFormat="1" ht="12.6">
      <c r="A206" s="83" t="s">
        <v>495</v>
      </c>
      <c r="B206" s="97" t="s">
        <v>425</v>
      </c>
      <c r="C206" s="42">
        <v>44</v>
      </c>
      <c r="D206" s="42" t="s">
        <v>476</v>
      </c>
      <c r="E206" s="47">
        <v>25</v>
      </c>
      <c r="F206" s="47">
        <v>35</v>
      </c>
      <c r="G206" s="48">
        <f t="shared" si="42"/>
        <v>1100</v>
      </c>
      <c r="H206" s="48">
        <f t="shared" si="43"/>
        <v>1540</v>
      </c>
      <c r="I206" s="48">
        <f t="shared" si="44"/>
        <v>2640</v>
      </c>
      <c r="J206" s="48"/>
    </row>
    <row r="207" spans="1:10" s="11" customFormat="1" ht="12.6">
      <c r="A207" s="83" t="s">
        <v>497</v>
      </c>
      <c r="B207" s="97" t="s">
        <v>427</v>
      </c>
      <c r="C207" s="42">
        <v>32</v>
      </c>
      <c r="D207" s="42" t="s">
        <v>476</v>
      </c>
      <c r="E207" s="47">
        <v>65</v>
      </c>
      <c r="F207" s="47">
        <v>45</v>
      </c>
      <c r="G207" s="48">
        <f t="shared" si="42"/>
        <v>2080</v>
      </c>
      <c r="H207" s="48">
        <f t="shared" si="43"/>
        <v>1440</v>
      </c>
      <c r="I207" s="48">
        <f t="shared" si="44"/>
        <v>3520</v>
      </c>
      <c r="J207" s="48"/>
    </row>
    <row r="208" spans="1:10" s="11" customFormat="1" ht="30">
      <c r="A208" s="83" t="s">
        <v>498</v>
      </c>
      <c r="B208" s="97" t="s">
        <v>429</v>
      </c>
      <c r="C208" s="42">
        <v>180</v>
      </c>
      <c r="D208" s="42" t="s">
        <v>476</v>
      </c>
      <c r="E208" s="47">
        <v>53</v>
      </c>
      <c r="F208" s="47">
        <v>25</v>
      </c>
      <c r="G208" s="48">
        <f t="shared" si="42"/>
        <v>9540</v>
      </c>
      <c r="H208" s="48">
        <f t="shared" si="43"/>
        <v>4500</v>
      </c>
      <c r="I208" s="48">
        <f t="shared" si="44"/>
        <v>14040</v>
      </c>
      <c r="J208" s="48"/>
    </row>
    <row r="209" spans="1:10" s="11" customFormat="1" ht="12.6">
      <c r="A209" s="83" t="s">
        <v>500</v>
      </c>
      <c r="B209" s="97" t="s">
        <v>431</v>
      </c>
      <c r="C209" s="42">
        <v>40</v>
      </c>
      <c r="D209" s="42" t="s">
        <v>476</v>
      </c>
      <c r="E209" s="47">
        <v>25</v>
      </c>
      <c r="F209" s="47">
        <v>35</v>
      </c>
      <c r="G209" s="48">
        <f t="shared" si="42"/>
        <v>1000</v>
      </c>
      <c r="H209" s="48">
        <f t="shared" si="43"/>
        <v>1400</v>
      </c>
      <c r="I209" s="48">
        <f t="shared" si="44"/>
        <v>2400</v>
      </c>
      <c r="J209" s="48"/>
    </row>
    <row r="210" spans="1:10" s="11" customFormat="1" ht="21.95" customHeight="1">
      <c r="A210" s="83" t="s">
        <v>501</v>
      </c>
      <c r="B210" s="97" t="s">
        <v>433</v>
      </c>
      <c r="C210" s="42">
        <v>32</v>
      </c>
      <c r="D210" s="42" t="s">
        <v>476</v>
      </c>
      <c r="E210" s="47">
        <v>42</v>
      </c>
      <c r="F210" s="47">
        <v>25</v>
      </c>
      <c r="G210" s="48">
        <f t="shared" si="42"/>
        <v>1344</v>
      </c>
      <c r="H210" s="48">
        <f t="shared" si="43"/>
        <v>800</v>
      </c>
      <c r="I210" s="48">
        <f t="shared" si="44"/>
        <v>2144</v>
      </c>
      <c r="J210" s="48"/>
    </row>
    <row r="211" spans="1:10" s="11" customFormat="1" ht="12.6">
      <c r="A211" s="83" t="s">
        <v>502</v>
      </c>
      <c r="B211" s="97" t="s">
        <v>435</v>
      </c>
      <c r="C211" s="42">
        <v>220</v>
      </c>
      <c r="D211" s="42" t="s">
        <v>476</v>
      </c>
      <c r="E211" s="47">
        <v>6.3</v>
      </c>
      <c r="F211" s="47">
        <v>15</v>
      </c>
      <c r="G211" s="48">
        <f t="shared" si="42"/>
        <v>1386</v>
      </c>
      <c r="H211" s="48">
        <f t="shared" si="43"/>
        <v>3300</v>
      </c>
      <c r="I211" s="48">
        <f t="shared" si="44"/>
        <v>4686</v>
      </c>
      <c r="J211" s="48"/>
    </row>
    <row r="212" spans="1:10" s="11" customFormat="1" ht="12.6">
      <c r="A212" s="83" t="s">
        <v>503</v>
      </c>
      <c r="B212" s="97" t="s">
        <v>437</v>
      </c>
      <c r="C212" s="42">
        <v>50</v>
      </c>
      <c r="D212" s="42" t="s">
        <v>71</v>
      </c>
      <c r="E212" s="47">
        <v>1</v>
      </c>
      <c r="F212" s="47">
        <v>10</v>
      </c>
      <c r="G212" s="48">
        <f t="shared" si="42"/>
        <v>50</v>
      </c>
      <c r="H212" s="48">
        <f t="shared" si="43"/>
        <v>500</v>
      </c>
      <c r="I212" s="48">
        <f t="shared" si="44"/>
        <v>550</v>
      </c>
      <c r="J212" s="48"/>
    </row>
    <row r="213" spans="1:10" s="11" customFormat="1" ht="12.6">
      <c r="A213" s="83" t="s">
        <v>504</v>
      </c>
      <c r="B213" s="97" t="s">
        <v>439</v>
      </c>
      <c r="C213" s="42">
        <v>16</v>
      </c>
      <c r="D213" s="42" t="s">
        <v>476</v>
      </c>
      <c r="E213" s="47">
        <v>125</v>
      </c>
      <c r="F213" s="47">
        <v>25</v>
      </c>
      <c r="G213" s="48">
        <f t="shared" si="42"/>
        <v>2000</v>
      </c>
      <c r="H213" s="48">
        <f t="shared" si="43"/>
        <v>400</v>
      </c>
      <c r="I213" s="48">
        <f t="shared" si="44"/>
        <v>2400</v>
      </c>
      <c r="J213" s="48"/>
    </row>
    <row r="214" spans="1:10" s="11" customFormat="1" ht="20.100000000000001">
      <c r="A214" s="83" t="s">
        <v>505</v>
      </c>
      <c r="B214" s="97" t="s">
        <v>441</v>
      </c>
      <c r="C214" s="42">
        <v>20</v>
      </c>
      <c r="D214" s="42" t="s">
        <v>71</v>
      </c>
      <c r="E214" s="47">
        <v>22</v>
      </c>
      <c r="F214" s="47">
        <v>25</v>
      </c>
      <c r="G214" s="48">
        <f t="shared" si="42"/>
        <v>440</v>
      </c>
      <c r="H214" s="48">
        <f t="shared" si="43"/>
        <v>500</v>
      </c>
      <c r="I214" s="48">
        <f t="shared" si="44"/>
        <v>940</v>
      </c>
      <c r="J214" s="48"/>
    </row>
    <row r="215" spans="1:10" s="11" customFormat="1" ht="12.6">
      <c r="A215" s="83" t="s">
        <v>507</v>
      </c>
      <c r="B215" s="97" t="s">
        <v>443</v>
      </c>
      <c r="C215" s="42">
        <v>88</v>
      </c>
      <c r="D215" s="42" t="s">
        <v>71</v>
      </c>
      <c r="E215" s="47">
        <v>11</v>
      </c>
      <c r="F215" s="47">
        <v>25</v>
      </c>
      <c r="G215" s="48">
        <f t="shared" si="42"/>
        <v>968</v>
      </c>
      <c r="H215" s="48">
        <f t="shared" si="43"/>
        <v>2200</v>
      </c>
      <c r="I215" s="48">
        <f t="shared" si="44"/>
        <v>3168</v>
      </c>
      <c r="J215" s="48"/>
    </row>
    <row r="216" spans="1:10" s="11" customFormat="1" ht="12.6">
      <c r="A216" s="83" t="s">
        <v>508</v>
      </c>
      <c r="B216" s="97" t="s">
        <v>445</v>
      </c>
      <c r="C216" s="42">
        <v>300</v>
      </c>
      <c r="D216" s="42" t="s">
        <v>106</v>
      </c>
      <c r="E216" s="47">
        <v>7.6</v>
      </c>
      <c r="F216" s="47">
        <v>15</v>
      </c>
      <c r="G216" s="48">
        <f t="shared" si="42"/>
        <v>2280</v>
      </c>
      <c r="H216" s="48">
        <f t="shared" si="43"/>
        <v>4500</v>
      </c>
      <c r="I216" s="48">
        <f t="shared" si="44"/>
        <v>6780</v>
      </c>
      <c r="J216" s="48"/>
    </row>
    <row r="217" spans="1:10" s="11" customFormat="1" ht="12.6">
      <c r="A217" s="83" t="s">
        <v>509</v>
      </c>
      <c r="B217" s="97" t="s">
        <v>447</v>
      </c>
      <c r="C217" s="42">
        <v>1</v>
      </c>
      <c r="D217" s="42" t="s">
        <v>71</v>
      </c>
      <c r="E217" s="47">
        <v>0</v>
      </c>
      <c r="F217" s="47">
        <v>0</v>
      </c>
      <c r="G217" s="48">
        <f t="shared" si="42"/>
        <v>0</v>
      </c>
      <c r="H217" s="48">
        <f t="shared" si="43"/>
        <v>0</v>
      </c>
      <c r="I217" s="48">
        <f t="shared" si="44"/>
        <v>0</v>
      </c>
      <c r="J217" s="48"/>
    </row>
    <row r="218" spans="1:10" s="11" customFormat="1" ht="12.6">
      <c r="A218" s="83" t="s">
        <v>511</v>
      </c>
      <c r="B218" s="97" t="s">
        <v>449</v>
      </c>
      <c r="C218" s="42">
        <v>36</v>
      </c>
      <c r="D218" s="42" t="s">
        <v>106</v>
      </c>
      <c r="E218" s="47">
        <v>78</v>
      </c>
      <c r="F218" s="47">
        <v>65</v>
      </c>
      <c r="G218" s="48">
        <f t="shared" si="42"/>
        <v>2808</v>
      </c>
      <c r="H218" s="48">
        <f t="shared" si="43"/>
        <v>2340</v>
      </c>
      <c r="I218" s="48">
        <f t="shared" si="44"/>
        <v>5148</v>
      </c>
      <c r="J218" s="48"/>
    </row>
    <row r="219" spans="1:10" s="11" customFormat="1" ht="15.95" customHeight="1">
      <c r="A219" s="83" t="s">
        <v>513</v>
      </c>
      <c r="B219" s="97" t="s">
        <v>451</v>
      </c>
      <c r="C219" s="42">
        <v>12</v>
      </c>
      <c r="D219" s="42" t="s">
        <v>106</v>
      </c>
      <c r="E219" s="47">
        <v>102</v>
      </c>
      <c r="F219" s="47">
        <v>65</v>
      </c>
      <c r="G219" s="48">
        <f t="shared" si="42"/>
        <v>1224</v>
      </c>
      <c r="H219" s="48">
        <f t="shared" si="43"/>
        <v>780</v>
      </c>
      <c r="I219" s="48">
        <f t="shared" si="44"/>
        <v>2004</v>
      </c>
      <c r="J219" s="48"/>
    </row>
    <row r="220" spans="1:10" s="11" customFormat="1" ht="15.95" customHeight="1">
      <c r="A220" s="83" t="s">
        <v>515</v>
      </c>
      <c r="B220" s="97" t="s">
        <v>453</v>
      </c>
      <c r="C220" s="42">
        <v>1</v>
      </c>
      <c r="D220" s="42" t="s">
        <v>71</v>
      </c>
      <c r="E220" s="47">
        <v>450</v>
      </c>
      <c r="F220" s="47">
        <v>130</v>
      </c>
      <c r="G220" s="48">
        <f t="shared" si="42"/>
        <v>450</v>
      </c>
      <c r="H220" s="48">
        <f t="shared" si="43"/>
        <v>130</v>
      </c>
      <c r="I220" s="48">
        <f t="shared" si="44"/>
        <v>580</v>
      </c>
      <c r="J220" s="98"/>
    </row>
    <row r="221" spans="1:10" s="11" customFormat="1" ht="15.95" customHeight="1">
      <c r="A221" s="83" t="s">
        <v>517</v>
      </c>
      <c r="B221" s="97" t="s">
        <v>455</v>
      </c>
      <c r="C221" s="42">
        <v>2</v>
      </c>
      <c r="D221" s="42" t="s">
        <v>71</v>
      </c>
      <c r="E221" s="47">
        <v>450</v>
      </c>
      <c r="F221" s="47">
        <v>130</v>
      </c>
      <c r="G221" s="48">
        <f t="shared" si="42"/>
        <v>900</v>
      </c>
      <c r="H221" s="48">
        <f t="shared" si="43"/>
        <v>260</v>
      </c>
      <c r="I221" s="48">
        <f t="shared" si="44"/>
        <v>1160</v>
      </c>
      <c r="J221" s="98"/>
    </row>
    <row r="222" spans="1:10" s="11" customFormat="1" ht="15.95" customHeight="1">
      <c r="A222" s="83" t="s">
        <v>518</v>
      </c>
      <c r="B222" s="97" t="s">
        <v>457</v>
      </c>
      <c r="C222" s="42">
        <v>16</v>
      </c>
      <c r="D222" s="42" t="s">
        <v>106</v>
      </c>
      <c r="E222" s="47">
        <v>38</v>
      </c>
      <c r="F222" s="47">
        <v>20</v>
      </c>
      <c r="G222" s="48">
        <f t="shared" si="42"/>
        <v>608</v>
      </c>
      <c r="H222" s="48">
        <f t="shared" si="43"/>
        <v>320</v>
      </c>
      <c r="I222" s="48">
        <f t="shared" si="44"/>
        <v>928</v>
      </c>
      <c r="J222" s="98"/>
    </row>
    <row r="223" spans="1:10" s="11" customFormat="1" ht="15.95" customHeight="1">
      <c r="A223" s="83" t="s">
        <v>520</v>
      </c>
      <c r="B223" s="97" t="s">
        <v>459</v>
      </c>
      <c r="C223" s="42">
        <v>12</v>
      </c>
      <c r="D223" s="42" t="s">
        <v>106</v>
      </c>
      <c r="E223" s="47">
        <v>28</v>
      </c>
      <c r="F223" s="47">
        <v>20</v>
      </c>
      <c r="G223" s="48">
        <f t="shared" si="42"/>
        <v>336</v>
      </c>
      <c r="H223" s="48">
        <f t="shared" si="43"/>
        <v>240</v>
      </c>
      <c r="I223" s="48">
        <f t="shared" si="44"/>
        <v>576</v>
      </c>
      <c r="J223" s="98"/>
    </row>
    <row r="224" spans="1:10" s="11" customFormat="1" ht="15.95" customHeight="1">
      <c r="A224" s="83" t="s">
        <v>521</v>
      </c>
      <c r="B224" s="97" t="s">
        <v>461</v>
      </c>
      <c r="C224" s="42">
        <v>30</v>
      </c>
      <c r="D224" s="42" t="s">
        <v>106</v>
      </c>
      <c r="E224" s="73">
        <v>16</v>
      </c>
      <c r="F224" s="73">
        <v>20</v>
      </c>
      <c r="G224" s="48">
        <f t="shared" si="42"/>
        <v>480</v>
      </c>
      <c r="H224" s="48">
        <f t="shared" si="43"/>
        <v>600</v>
      </c>
      <c r="I224" s="48">
        <f t="shared" si="44"/>
        <v>1080</v>
      </c>
      <c r="J224" s="98"/>
    </row>
    <row r="225" spans="1:181" s="11" customFormat="1" ht="15.95" customHeight="1">
      <c r="A225" s="83" t="s">
        <v>522</v>
      </c>
      <c r="B225" s="97" t="s">
        <v>463</v>
      </c>
      <c r="C225" s="42">
        <v>14</v>
      </c>
      <c r="D225" s="42" t="s">
        <v>71</v>
      </c>
      <c r="E225" s="47">
        <v>230</v>
      </c>
      <c r="F225" s="47">
        <v>65</v>
      </c>
      <c r="G225" s="48">
        <f t="shared" si="42"/>
        <v>3220</v>
      </c>
      <c r="H225" s="48">
        <f t="shared" si="43"/>
        <v>910</v>
      </c>
      <c r="I225" s="48">
        <f t="shared" si="44"/>
        <v>4130</v>
      </c>
      <c r="J225" s="98"/>
    </row>
    <row r="226" spans="1:181" s="11" customFormat="1" ht="15.95" customHeight="1">
      <c r="A226" s="83" t="s">
        <v>523</v>
      </c>
      <c r="B226" s="97" t="s">
        <v>465</v>
      </c>
      <c r="C226" s="42">
        <v>10</v>
      </c>
      <c r="D226" s="42" t="s">
        <v>71</v>
      </c>
      <c r="E226" s="47">
        <v>180</v>
      </c>
      <c r="F226" s="47">
        <v>65</v>
      </c>
      <c r="G226" s="48">
        <f t="shared" si="42"/>
        <v>1800</v>
      </c>
      <c r="H226" s="48">
        <f t="shared" si="43"/>
        <v>650</v>
      </c>
      <c r="I226" s="48">
        <f t="shared" si="44"/>
        <v>2450</v>
      </c>
      <c r="J226" s="98"/>
    </row>
    <row r="227" spans="1:181" s="11" customFormat="1" ht="15.95" customHeight="1">
      <c r="A227" s="83" t="s">
        <v>524</v>
      </c>
      <c r="B227" s="97" t="s">
        <v>467</v>
      </c>
      <c r="C227" s="42">
        <v>8</v>
      </c>
      <c r="D227" s="42" t="s">
        <v>71</v>
      </c>
      <c r="E227" s="47">
        <v>180</v>
      </c>
      <c r="F227" s="47">
        <v>65</v>
      </c>
      <c r="G227" s="48">
        <f t="shared" si="42"/>
        <v>1440</v>
      </c>
      <c r="H227" s="48">
        <f t="shared" si="43"/>
        <v>520</v>
      </c>
      <c r="I227" s="48">
        <f t="shared" si="44"/>
        <v>1960</v>
      </c>
      <c r="J227" s="98"/>
    </row>
    <row r="228" spans="1:181" s="11" customFormat="1" ht="15.95" customHeight="1">
      <c r="A228" s="83" t="s">
        <v>525</v>
      </c>
      <c r="B228" s="97" t="s">
        <v>469</v>
      </c>
      <c r="C228" s="42">
        <v>1</v>
      </c>
      <c r="D228" s="42" t="s">
        <v>71</v>
      </c>
      <c r="E228" s="47">
        <v>1200</v>
      </c>
      <c r="F228" s="47">
        <v>1500</v>
      </c>
      <c r="G228" s="48">
        <f t="shared" si="42"/>
        <v>1200</v>
      </c>
      <c r="H228" s="48">
        <f t="shared" si="43"/>
        <v>1500</v>
      </c>
      <c r="I228" s="48">
        <f t="shared" si="44"/>
        <v>2700</v>
      </c>
      <c r="J228" s="98"/>
    </row>
    <row r="229" spans="1:181" s="11" customFormat="1" ht="24.95" customHeight="1">
      <c r="A229" s="83" t="s">
        <v>757</v>
      </c>
      <c r="B229" s="97" t="s">
        <v>471</v>
      </c>
      <c r="C229" s="42">
        <v>1</v>
      </c>
      <c r="D229" s="42" t="s">
        <v>117</v>
      </c>
      <c r="E229" s="47">
        <v>3000</v>
      </c>
      <c r="F229" s="47">
        <v>0</v>
      </c>
      <c r="G229" s="48">
        <f t="shared" si="42"/>
        <v>3000</v>
      </c>
      <c r="H229" s="48">
        <f t="shared" si="43"/>
        <v>0</v>
      </c>
      <c r="I229" s="48">
        <f t="shared" si="44"/>
        <v>3000</v>
      </c>
      <c r="J229" s="98"/>
    </row>
    <row r="230" spans="1:181" s="11" customFormat="1" ht="15.95" customHeight="1">
      <c r="A230" s="83" t="s">
        <v>758</v>
      </c>
      <c r="B230" s="97"/>
      <c r="C230" s="42">
        <v>0</v>
      </c>
      <c r="D230" s="42" t="s">
        <v>71</v>
      </c>
      <c r="E230" s="47">
        <v>0</v>
      </c>
      <c r="F230" s="47">
        <v>0</v>
      </c>
      <c r="G230" s="48">
        <f t="shared" si="42"/>
        <v>0</v>
      </c>
      <c r="H230" s="48">
        <f t="shared" si="43"/>
        <v>0</v>
      </c>
      <c r="I230" s="48">
        <f t="shared" si="44"/>
        <v>0</v>
      </c>
      <c r="J230" s="98"/>
    </row>
    <row r="231" spans="1:181" s="11" customFormat="1" ht="15.95" customHeight="1">
      <c r="A231" s="83" t="s">
        <v>759</v>
      </c>
      <c r="B231" s="97"/>
      <c r="C231" s="42">
        <v>0</v>
      </c>
      <c r="D231" s="42" t="s">
        <v>71</v>
      </c>
      <c r="E231" s="47">
        <v>0</v>
      </c>
      <c r="F231" s="47">
        <v>0</v>
      </c>
      <c r="G231" s="48">
        <f t="shared" si="42"/>
        <v>0</v>
      </c>
      <c r="H231" s="48">
        <f t="shared" si="43"/>
        <v>0</v>
      </c>
      <c r="I231" s="48">
        <f t="shared" si="44"/>
        <v>0</v>
      </c>
      <c r="J231" s="98"/>
    </row>
    <row r="232" spans="1:181" s="11" customFormat="1" ht="15.95" customHeight="1">
      <c r="A232" s="83" t="s">
        <v>760</v>
      </c>
      <c r="B232" s="97"/>
      <c r="C232" s="42">
        <v>0</v>
      </c>
      <c r="D232" s="42" t="s">
        <v>71</v>
      </c>
      <c r="E232" s="47">
        <v>0</v>
      </c>
      <c r="F232" s="47">
        <v>0</v>
      </c>
      <c r="G232" s="48">
        <f t="shared" si="42"/>
        <v>0</v>
      </c>
      <c r="H232" s="48">
        <f t="shared" si="43"/>
        <v>0</v>
      </c>
      <c r="I232" s="48">
        <f t="shared" si="44"/>
        <v>0</v>
      </c>
      <c r="J232" s="98"/>
    </row>
    <row r="233" spans="1:181" s="11" customFormat="1" ht="15.95" customHeight="1">
      <c r="A233" s="83"/>
      <c r="B233" s="84"/>
      <c r="C233" s="85"/>
      <c r="D233" s="85"/>
      <c r="E233" s="99"/>
      <c r="F233" s="100"/>
      <c r="G233" s="98"/>
      <c r="H233" s="98"/>
      <c r="I233" s="98">
        <f>SUM(I194:I232)</f>
        <v>146332</v>
      </c>
      <c r="J233" s="98"/>
    </row>
    <row r="234" spans="1:181" s="11" customFormat="1" ht="11.1" thickBot="1">
      <c r="A234" s="87"/>
      <c r="B234" s="88"/>
      <c r="C234" s="89"/>
      <c r="D234" s="89"/>
      <c r="E234" s="178" t="s">
        <v>761</v>
      </c>
      <c r="F234" s="179"/>
      <c r="G234" s="90"/>
      <c r="H234" s="90" t="s">
        <v>756</v>
      </c>
      <c r="I234" s="90">
        <f>I233</f>
        <v>146332</v>
      </c>
      <c r="J234" s="90"/>
    </row>
    <row r="235" spans="1:181" s="11" customFormat="1" ht="11.1" thickBot="1">
      <c r="A235" s="101" t="s">
        <v>526</v>
      </c>
      <c r="B235" s="102" t="s">
        <v>537</v>
      </c>
      <c r="C235" s="102"/>
      <c r="D235" s="102"/>
      <c r="E235" s="103"/>
      <c r="F235" s="103"/>
      <c r="G235" s="103"/>
      <c r="H235" s="103"/>
      <c r="I235" s="103"/>
      <c r="J235" s="103"/>
      <c r="K235" s="104"/>
      <c r="L235" s="104"/>
      <c r="M235" s="104"/>
      <c r="N235" s="104"/>
      <c r="O235" s="104"/>
      <c r="P235" s="104"/>
      <c r="Q235" s="104"/>
      <c r="R235" s="104"/>
      <c r="S235" s="104"/>
      <c r="T235" s="104"/>
      <c r="U235" s="104"/>
      <c r="V235" s="104"/>
      <c r="W235" s="104"/>
      <c r="X235" s="104"/>
      <c r="Y235" s="104"/>
      <c r="Z235" s="104"/>
      <c r="AA235" s="104"/>
      <c r="AB235" s="104"/>
      <c r="AC235" s="104"/>
      <c r="AD235" s="104"/>
      <c r="AE235" s="104"/>
      <c r="AF235" s="104"/>
      <c r="AG235" s="104"/>
      <c r="AH235" s="104"/>
      <c r="AI235" s="104"/>
      <c r="AJ235" s="104"/>
      <c r="AK235" s="104"/>
      <c r="AL235" s="104"/>
      <c r="AM235" s="104"/>
      <c r="AN235" s="104"/>
      <c r="AO235" s="104"/>
      <c r="AP235" s="104"/>
      <c r="AQ235" s="104"/>
      <c r="AR235" s="104"/>
      <c r="AS235" s="104"/>
      <c r="AT235" s="104"/>
      <c r="AU235" s="104"/>
      <c r="AV235" s="104"/>
      <c r="AW235" s="104"/>
      <c r="AX235" s="104"/>
      <c r="AY235" s="104"/>
      <c r="AZ235" s="104"/>
      <c r="BA235" s="104"/>
      <c r="BB235" s="104"/>
      <c r="BC235" s="104"/>
      <c r="BD235" s="104"/>
      <c r="BE235" s="104"/>
      <c r="BF235" s="104"/>
      <c r="BG235" s="104"/>
      <c r="BH235" s="104"/>
      <c r="BI235" s="104"/>
      <c r="BJ235" s="104"/>
      <c r="BK235" s="104"/>
      <c r="BL235" s="104"/>
      <c r="BM235" s="104"/>
      <c r="BN235" s="104"/>
      <c r="BO235" s="104"/>
      <c r="BP235" s="104"/>
      <c r="BQ235" s="104"/>
      <c r="BR235" s="104"/>
      <c r="BS235" s="104"/>
      <c r="BT235" s="104"/>
      <c r="BU235" s="104"/>
      <c r="BV235" s="104"/>
      <c r="BW235" s="104"/>
      <c r="BX235" s="104"/>
      <c r="BY235" s="104"/>
      <c r="BZ235" s="104"/>
      <c r="CA235" s="104"/>
      <c r="CB235" s="104"/>
      <c r="CC235" s="104"/>
      <c r="CD235" s="104"/>
      <c r="CE235" s="104"/>
      <c r="CF235" s="104"/>
      <c r="CG235" s="104"/>
      <c r="CH235" s="104"/>
      <c r="CI235" s="104"/>
      <c r="CJ235" s="104"/>
      <c r="CK235" s="104"/>
      <c r="CL235" s="104"/>
      <c r="CM235" s="104"/>
      <c r="CN235" s="104"/>
      <c r="CO235" s="104"/>
      <c r="CP235" s="104"/>
      <c r="CQ235" s="104"/>
      <c r="CR235" s="104"/>
      <c r="CS235" s="104"/>
      <c r="CT235" s="104"/>
      <c r="CU235" s="104"/>
      <c r="CV235" s="104"/>
      <c r="CW235" s="104"/>
      <c r="CX235" s="104"/>
      <c r="CY235" s="104"/>
      <c r="CZ235" s="104"/>
      <c r="DA235" s="104"/>
      <c r="DB235" s="104"/>
      <c r="DC235" s="104"/>
      <c r="DD235" s="104"/>
      <c r="DE235" s="104"/>
      <c r="DF235" s="104"/>
      <c r="DG235" s="104"/>
      <c r="DH235" s="104"/>
      <c r="DI235" s="104"/>
      <c r="DJ235" s="104"/>
      <c r="DK235" s="104"/>
      <c r="DL235" s="104"/>
      <c r="DM235" s="104"/>
      <c r="DN235" s="104"/>
      <c r="DO235" s="104"/>
      <c r="DP235" s="104"/>
      <c r="DQ235" s="104"/>
      <c r="DR235" s="104"/>
      <c r="DS235" s="104"/>
      <c r="DT235" s="104"/>
      <c r="DU235" s="104"/>
      <c r="DV235" s="104"/>
      <c r="DW235" s="104"/>
      <c r="DX235" s="104"/>
      <c r="DY235" s="104"/>
      <c r="DZ235" s="104"/>
      <c r="EA235" s="104"/>
      <c r="EB235" s="104"/>
      <c r="EC235" s="104"/>
      <c r="ED235" s="104"/>
      <c r="EE235" s="104"/>
      <c r="EF235" s="104"/>
      <c r="EG235" s="104"/>
      <c r="EH235" s="104"/>
      <c r="EI235" s="104"/>
      <c r="EJ235" s="104"/>
      <c r="EK235" s="104"/>
      <c r="EL235" s="104"/>
      <c r="EM235" s="104"/>
      <c r="EN235" s="104"/>
      <c r="EO235" s="104"/>
      <c r="EP235" s="104"/>
      <c r="EQ235" s="104"/>
      <c r="ER235" s="104"/>
      <c r="ES235" s="104"/>
      <c r="ET235" s="104"/>
      <c r="EU235" s="104"/>
      <c r="EV235" s="104"/>
      <c r="EW235" s="104"/>
      <c r="EX235" s="104"/>
      <c r="EY235" s="104"/>
      <c r="EZ235" s="104"/>
      <c r="FA235" s="104"/>
      <c r="FB235" s="104"/>
      <c r="FC235" s="104"/>
      <c r="FD235" s="104"/>
      <c r="FE235" s="104"/>
      <c r="FF235" s="104"/>
      <c r="FG235" s="104"/>
      <c r="FH235" s="104"/>
      <c r="FI235" s="104"/>
      <c r="FJ235" s="104"/>
      <c r="FK235" s="104"/>
      <c r="FL235" s="104"/>
      <c r="FM235" s="104"/>
      <c r="FN235" s="104"/>
      <c r="FO235" s="104"/>
      <c r="FP235" s="104"/>
      <c r="FQ235" s="104"/>
      <c r="FR235" s="104"/>
      <c r="FS235" s="104"/>
      <c r="FT235" s="104"/>
      <c r="FU235" s="104"/>
      <c r="FV235" s="104"/>
      <c r="FW235" s="104"/>
      <c r="FX235" s="104"/>
      <c r="FY235" s="104"/>
    </row>
    <row r="236" spans="1:181" s="11" customFormat="1" ht="12.6">
      <c r="A236" s="105" t="s">
        <v>542</v>
      </c>
      <c r="B236" s="106" t="s">
        <v>538</v>
      </c>
      <c r="C236" s="72">
        <v>1</v>
      </c>
      <c r="D236" s="42" t="s">
        <v>117</v>
      </c>
      <c r="E236" s="47">
        <v>4500</v>
      </c>
      <c r="F236" s="47">
        <v>900</v>
      </c>
      <c r="G236" s="48">
        <f t="shared" ref="G236:G238" si="45">C236*E236</f>
        <v>4500</v>
      </c>
      <c r="H236" s="48">
        <f t="shared" ref="H236:H238" si="46">F236*C236</f>
        <v>900</v>
      </c>
      <c r="I236" s="48">
        <f t="shared" ref="I236:I238" si="47">H236+G236</f>
        <v>5400</v>
      </c>
      <c r="J236" s="48"/>
      <c r="K236" s="104"/>
      <c r="L236" s="104"/>
      <c r="M236" s="104"/>
      <c r="N236" s="104"/>
      <c r="O236" s="104"/>
      <c r="P236" s="104"/>
      <c r="Q236" s="104"/>
      <c r="R236" s="104"/>
      <c r="S236" s="104"/>
      <c r="T236" s="104"/>
      <c r="U236" s="104"/>
      <c r="V236" s="104"/>
      <c r="W236" s="104"/>
      <c r="X236" s="104"/>
      <c r="Y236" s="104"/>
      <c r="Z236" s="104"/>
      <c r="AA236" s="104"/>
      <c r="AB236" s="104"/>
      <c r="AC236" s="104"/>
      <c r="AD236" s="104"/>
      <c r="AE236" s="104"/>
      <c r="AF236" s="104"/>
      <c r="AG236" s="104"/>
      <c r="AH236" s="104"/>
      <c r="AI236" s="104"/>
      <c r="AJ236" s="104"/>
      <c r="AK236" s="104"/>
      <c r="AL236" s="104"/>
      <c r="AM236" s="104"/>
      <c r="AN236" s="104"/>
      <c r="AO236" s="104"/>
      <c r="AP236" s="104"/>
      <c r="AQ236" s="104"/>
      <c r="AR236" s="104"/>
      <c r="AS236" s="104"/>
      <c r="AT236" s="104"/>
      <c r="AU236" s="104"/>
      <c r="AV236" s="104"/>
      <c r="AW236" s="104"/>
      <c r="AX236" s="104"/>
      <c r="AY236" s="104"/>
      <c r="AZ236" s="104"/>
      <c r="BA236" s="104"/>
      <c r="BB236" s="104"/>
      <c r="BC236" s="104"/>
      <c r="BD236" s="104"/>
      <c r="BE236" s="104"/>
      <c r="BF236" s="104"/>
      <c r="BG236" s="104"/>
      <c r="BH236" s="104"/>
      <c r="BI236" s="104"/>
      <c r="BJ236" s="104"/>
      <c r="BK236" s="104"/>
      <c r="BL236" s="104"/>
      <c r="BM236" s="104"/>
      <c r="BN236" s="104"/>
      <c r="BO236" s="104"/>
      <c r="BP236" s="104"/>
      <c r="BQ236" s="104"/>
      <c r="BR236" s="104"/>
      <c r="BS236" s="104"/>
      <c r="BT236" s="104"/>
      <c r="BU236" s="104"/>
      <c r="BV236" s="104"/>
      <c r="BW236" s="104"/>
      <c r="BX236" s="104"/>
      <c r="BY236" s="104"/>
      <c r="BZ236" s="104"/>
      <c r="CA236" s="104"/>
      <c r="CB236" s="104"/>
      <c r="CC236" s="104"/>
      <c r="CD236" s="104"/>
      <c r="CE236" s="104"/>
      <c r="CF236" s="104"/>
      <c r="CG236" s="104"/>
      <c r="CH236" s="104"/>
      <c r="CI236" s="104"/>
      <c r="CJ236" s="104"/>
      <c r="CK236" s="104"/>
      <c r="CL236" s="104"/>
      <c r="CM236" s="104"/>
      <c r="CN236" s="104"/>
      <c r="CO236" s="104"/>
      <c r="CP236" s="104"/>
      <c r="CQ236" s="104"/>
      <c r="CR236" s="104"/>
      <c r="CS236" s="104"/>
      <c r="CT236" s="104"/>
      <c r="CU236" s="104"/>
      <c r="CV236" s="104"/>
      <c r="CW236" s="104"/>
      <c r="CX236" s="104"/>
      <c r="CY236" s="104"/>
      <c r="CZ236" s="104"/>
      <c r="DA236" s="104"/>
      <c r="DB236" s="104"/>
      <c r="DC236" s="104"/>
      <c r="DD236" s="104"/>
      <c r="DE236" s="104"/>
      <c r="DF236" s="104"/>
      <c r="DG236" s="104"/>
      <c r="DH236" s="104"/>
      <c r="DI236" s="104"/>
      <c r="DJ236" s="104"/>
      <c r="DK236" s="104"/>
      <c r="DL236" s="104"/>
      <c r="DM236" s="104"/>
      <c r="DN236" s="104"/>
      <c r="DO236" s="104"/>
      <c r="DP236" s="104"/>
      <c r="DQ236" s="104"/>
      <c r="DR236" s="104"/>
      <c r="DS236" s="104"/>
      <c r="DT236" s="104"/>
      <c r="DU236" s="104"/>
      <c r="DV236" s="104"/>
      <c r="DW236" s="104"/>
      <c r="DX236" s="104"/>
      <c r="DY236" s="104"/>
      <c r="DZ236" s="104"/>
      <c r="EA236" s="104"/>
      <c r="EB236" s="104"/>
      <c r="EC236" s="104"/>
      <c r="ED236" s="104"/>
      <c r="EE236" s="104"/>
      <c r="EF236" s="104"/>
      <c r="EG236" s="104"/>
      <c r="EH236" s="104"/>
      <c r="EI236" s="104"/>
      <c r="EJ236" s="104"/>
      <c r="EK236" s="104"/>
      <c r="EL236" s="104"/>
      <c r="EM236" s="104"/>
      <c r="EN236" s="104"/>
      <c r="EO236" s="104"/>
      <c r="EP236" s="104"/>
      <c r="EQ236" s="104"/>
      <c r="ER236" s="104"/>
      <c r="ES236" s="104"/>
      <c r="ET236" s="104"/>
      <c r="EU236" s="104"/>
      <c r="EV236" s="104"/>
      <c r="EW236" s="104"/>
      <c r="EX236" s="104"/>
      <c r="EY236" s="104"/>
      <c r="EZ236" s="104"/>
      <c r="FA236" s="104"/>
      <c r="FB236" s="104"/>
      <c r="FC236" s="104"/>
      <c r="FD236" s="104"/>
      <c r="FE236" s="104"/>
      <c r="FF236" s="104"/>
      <c r="FG236" s="104"/>
      <c r="FH236" s="104"/>
      <c r="FI236" s="104"/>
      <c r="FJ236" s="104"/>
      <c r="FK236" s="104"/>
      <c r="FL236" s="104"/>
      <c r="FM236" s="104"/>
      <c r="FN236" s="104"/>
      <c r="FO236" s="104"/>
      <c r="FP236" s="104"/>
      <c r="FQ236" s="104"/>
      <c r="FR236" s="104"/>
      <c r="FS236" s="104"/>
      <c r="FT236" s="104"/>
      <c r="FU236" s="104"/>
      <c r="FV236" s="104"/>
      <c r="FW236" s="104"/>
      <c r="FX236" s="104"/>
      <c r="FY236" s="104"/>
    </row>
    <row r="237" spans="1:181" s="11" customFormat="1" ht="12.6">
      <c r="A237" s="105" t="s">
        <v>762</v>
      </c>
      <c r="B237" s="106" t="s">
        <v>539</v>
      </c>
      <c r="C237" s="72">
        <v>1</v>
      </c>
      <c r="D237" s="42" t="s">
        <v>117</v>
      </c>
      <c r="E237" s="47">
        <v>2500</v>
      </c>
      <c r="F237" s="47">
        <v>900</v>
      </c>
      <c r="G237" s="48">
        <f t="shared" si="45"/>
        <v>2500</v>
      </c>
      <c r="H237" s="48">
        <f t="shared" si="46"/>
        <v>900</v>
      </c>
      <c r="I237" s="48">
        <f t="shared" si="47"/>
        <v>3400</v>
      </c>
      <c r="J237" s="48"/>
      <c r="K237" s="104"/>
      <c r="L237" s="104"/>
      <c r="M237" s="104"/>
      <c r="N237" s="104"/>
      <c r="O237" s="104"/>
      <c r="P237" s="104"/>
      <c r="Q237" s="104"/>
      <c r="R237" s="104"/>
      <c r="S237" s="104"/>
      <c r="T237" s="104"/>
      <c r="U237" s="104"/>
      <c r="V237" s="104"/>
      <c r="W237" s="104"/>
      <c r="X237" s="104"/>
      <c r="Y237" s="104"/>
      <c r="Z237" s="104"/>
      <c r="AA237" s="104"/>
      <c r="AB237" s="104"/>
      <c r="AC237" s="104"/>
      <c r="AD237" s="104"/>
      <c r="AE237" s="104"/>
      <c r="AF237" s="104"/>
      <c r="AG237" s="104"/>
      <c r="AH237" s="104"/>
      <c r="AI237" s="104"/>
      <c r="AJ237" s="104"/>
      <c r="AK237" s="104"/>
      <c r="AL237" s="104"/>
      <c r="AM237" s="104"/>
      <c r="AN237" s="104"/>
      <c r="AO237" s="104"/>
      <c r="AP237" s="104"/>
      <c r="AQ237" s="104"/>
      <c r="AR237" s="104"/>
      <c r="AS237" s="104"/>
      <c r="AT237" s="104"/>
      <c r="AU237" s="104"/>
      <c r="AV237" s="104"/>
      <c r="AW237" s="104"/>
      <c r="AX237" s="104"/>
      <c r="AY237" s="104"/>
      <c r="AZ237" s="104"/>
      <c r="BA237" s="104"/>
      <c r="BB237" s="104"/>
      <c r="BC237" s="104"/>
      <c r="BD237" s="104"/>
      <c r="BE237" s="104"/>
      <c r="BF237" s="104"/>
      <c r="BG237" s="104"/>
      <c r="BH237" s="104"/>
      <c r="BI237" s="104"/>
      <c r="BJ237" s="104"/>
      <c r="BK237" s="104"/>
      <c r="BL237" s="104"/>
      <c r="BM237" s="104"/>
      <c r="BN237" s="104"/>
      <c r="BO237" s="104"/>
      <c r="BP237" s="104"/>
      <c r="BQ237" s="104"/>
      <c r="BR237" s="104"/>
      <c r="BS237" s="104"/>
      <c r="BT237" s="104"/>
      <c r="BU237" s="104"/>
      <c r="BV237" s="104"/>
      <c r="BW237" s="104"/>
      <c r="BX237" s="104"/>
      <c r="BY237" s="104"/>
      <c r="BZ237" s="104"/>
      <c r="CA237" s="104"/>
      <c r="CB237" s="104"/>
      <c r="CC237" s="104"/>
      <c r="CD237" s="104"/>
      <c r="CE237" s="104"/>
      <c r="CF237" s="104"/>
      <c r="CG237" s="104"/>
      <c r="CH237" s="104"/>
      <c r="CI237" s="104"/>
      <c r="CJ237" s="104"/>
      <c r="CK237" s="104"/>
      <c r="CL237" s="104"/>
      <c r="CM237" s="104"/>
      <c r="CN237" s="104"/>
      <c r="CO237" s="104"/>
      <c r="CP237" s="104"/>
      <c r="CQ237" s="104"/>
      <c r="CR237" s="104"/>
      <c r="CS237" s="104"/>
      <c r="CT237" s="104"/>
      <c r="CU237" s="104"/>
      <c r="CV237" s="104"/>
      <c r="CW237" s="104"/>
      <c r="CX237" s="104"/>
      <c r="CY237" s="104"/>
      <c r="CZ237" s="104"/>
      <c r="DA237" s="104"/>
      <c r="DB237" s="104"/>
      <c r="DC237" s="104"/>
      <c r="DD237" s="104"/>
      <c r="DE237" s="104"/>
      <c r="DF237" s="104"/>
      <c r="DG237" s="104"/>
      <c r="DH237" s="104"/>
      <c r="DI237" s="104"/>
      <c r="DJ237" s="104"/>
      <c r="DK237" s="104"/>
      <c r="DL237" s="104"/>
      <c r="DM237" s="104"/>
      <c r="DN237" s="104"/>
      <c r="DO237" s="104"/>
      <c r="DP237" s="104"/>
      <c r="DQ237" s="104"/>
      <c r="DR237" s="104"/>
      <c r="DS237" s="104"/>
      <c r="DT237" s="104"/>
      <c r="DU237" s="104"/>
      <c r="DV237" s="104"/>
      <c r="DW237" s="104"/>
      <c r="DX237" s="104"/>
      <c r="DY237" s="104"/>
      <c r="DZ237" s="104"/>
      <c r="EA237" s="104"/>
      <c r="EB237" s="104"/>
      <c r="EC237" s="104"/>
      <c r="ED237" s="104"/>
      <c r="EE237" s="104"/>
      <c r="EF237" s="104"/>
      <c r="EG237" s="104"/>
      <c r="EH237" s="104"/>
      <c r="EI237" s="104"/>
      <c r="EJ237" s="104"/>
      <c r="EK237" s="104"/>
      <c r="EL237" s="104"/>
      <c r="EM237" s="104"/>
      <c r="EN237" s="104"/>
      <c r="EO237" s="104"/>
      <c r="EP237" s="104"/>
      <c r="EQ237" s="104"/>
      <c r="ER237" s="104"/>
      <c r="ES237" s="104"/>
      <c r="ET237" s="104"/>
      <c r="EU237" s="104"/>
      <c r="EV237" s="104"/>
      <c r="EW237" s="104"/>
      <c r="EX237" s="104"/>
      <c r="EY237" s="104"/>
      <c r="EZ237" s="104"/>
      <c r="FA237" s="104"/>
      <c r="FB237" s="104"/>
      <c r="FC237" s="104"/>
      <c r="FD237" s="104"/>
      <c r="FE237" s="104"/>
      <c r="FF237" s="104"/>
      <c r="FG237" s="104"/>
      <c r="FH237" s="104"/>
      <c r="FI237" s="104"/>
      <c r="FJ237" s="104"/>
      <c r="FK237" s="104"/>
      <c r="FL237" s="104"/>
      <c r="FM237" s="104"/>
      <c r="FN237" s="104"/>
      <c r="FO237" s="104"/>
      <c r="FP237" s="104"/>
      <c r="FQ237" s="104"/>
      <c r="FR237" s="104"/>
      <c r="FS237" s="104"/>
      <c r="FT237" s="104"/>
      <c r="FU237" s="104"/>
      <c r="FV237" s="104"/>
      <c r="FW237" s="104"/>
      <c r="FX237" s="104"/>
      <c r="FY237" s="104"/>
    </row>
    <row r="238" spans="1:181" s="11" customFormat="1" ht="12.95" thickBot="1">
      <c r="A238" s="105" t="s">
        <v>763</v>
      </c>
      <c r="B238" s="106" t="s">
        <v>540</v>
      </c>
      <c r="C238" s="72">
        <v>1</v>
      </c>
      <c r="D238" s="42" t="s">
        <v>117</v>
      </c>
      <c r="E238" s="47">
        <v>1500</v>
      </c>
      <c r="F238" s="47">
        <v>900</v>
      </c>
      <c r="G238" s="48">
        <f t="shared" si="45"/>
        <v>1500</v>
      </c>
      <c r="H238" s="48">
        <f t="shared" si="46"/>
        <v>900</v>
      </c>
      <c r="I238" s="48">
        <f t="shared" si="47"/>
        <v>2400</v>
      </c>
      <c r="J238" s="48"/>
      <c r="K238" s="104"/>
      <c r="L238" s="104"/>
      <c r="M238" s="104"/>
      <c r="N238" s="104"/>
      <c r="O238" s="104"/>
      <c r="P238" s="104"/>
      <c r="Q238" s="104"/>
      <c r="R238" s="104"/>
      <c r="S238" s="104"/>
      <c r="T238" s="104"/>
      <c r="U238" s="104"/>
      <c r="V238" s="104"/>
      <c r="W238" s="104"/>
      <c r="X238" s="104"/>
      <c r="Y238" s="104"/>
      <c r="Z238" s="104"/>
      <c r="AA238" s="104"/>
      <c r="AB238" s="104"/>
      <c r="AC238" s="104"/>
      <c r="AD238" s="104"/>
      <c r="AE238" s="104"/>
      <c r="AF238" s="104"/>
      <c r="AG238" s="104"/>
      <c r="AH238" s="104"/>
      <c r="AI238" s="104"/>
      <c r="AJ238" s="104"/>
      <c r="AK238" s="104"/>
      <c r="AL238" s="104"/>
      <c r="AM238" s="104"/>
      <c r="AN238" s="104"/>
      <c r="AO238" s="104"/>
      <c r="AP238" s="104"/>
      <c r="AQ238" s="104"/>
      <c r="AR238" s="104"/>
      <c r="AS238" s="104"/>
      <c r="AT238" s="104"/>
      <c r="AU238" s="104"/>
      <c r="AV238" s="104"/>
      <c r="AW238" s="104"/>
      <c r="AX238" s="104"/>
      <c r="AY238" s="104"/>
      <c r="AZ238" s="104"/>
      <c r="BA238" s="104"/>
      <c r="BB238" s="104"/>
      <c r="BC238" s="104"/>
      <c r="BD238" s="104"/>
      <c r="BE238" s="104"/>
      <c r="BF238" s="104"/>
      <c r="BG238" s="104"/>
      <c r="BH238" s="104"/>
      <c r="BI238" s="104"/>
      <c r="BJ238" s="104"/>
      <c r="BK238" s="104"/>
      <c r="BL238" s="104"/>
      <c r="BM238" s="104"/>
      <c r="BN238" s="104"/>
      <c r="BO238" s="104"/>
      <c r="BP238" s="104"/>
      <c r="BQ238" s="104"/>
      <c r="BR238" s="104"/>
      <c r="BS238" s="104"/>
      <c r="BT238" s="104"/>
      <c r="BU238" s="104"/>
      <c r="BV238" s="104"/>
      <c r="BW238" s="104"/>
      <c r="BX238" s="104"/>
      <c r="BY238" s="104"/>
      <c r="BZ238" s="104"/>
      <c r="CA238" s="104"/>
      <c r="CB238" s="104"/>
      <c r="CC238" s="104"/>
      <c r="CD238" s="104"/>
      <c r="CE238" s="104"/>
      <c r="CF238" s="104"/>
      <c r="CG238" s="104"/>
      <c r="CH238" s="104"/>
      <c r="CI238" s="104"/>
      <c r="CJ238" s="104"/>
      <c r="CK238" s="104"/>
      <c r="CL238" s="104"/>
      <c r="CM238" s="104"/>
      <c r="CN238" s="104"/>
      <c r="CO238" s="104"/>
      <c r="CP238" s="104"/>
      <c r="CQ238" s="104"/>
      <c r="CR238" s="104"/>
      <c r="CS238" s="104"/>
      <c r="CT238" s="104"/>
      <c r="CU238" s="104"/>
      <c r="CV238" s="104"/>
      <c r="CW238" s="104"/>
      <c r="CX238" s="104"/>
      <c r="CY238" s="104"/>
      <c r="CZ238" s="104"/>
      <c r="DA238" s="104"/>
      <c r="DB238" s="104"/>
      <c r="DC238" s="104"/>
      <c r="DD238" s="104"/>
      <c r="DE238" s="104"/>
      <c r="DF238" s="104"/>
      <c r="DG238" s="104"/>
      <c r="DH238" s="104"/>
      <c r="DI238" s="104"/>
      <c r="DJ238" s="104"/>
      <c r="DK238" s="104"/>
      <c r="DL238" s="104"/>
      <c r="DM238" s="104"/>
      <c r="DN238" s="104"/>
      <c r="DO238" s="104"/>
      <c r="DP238" s="104"/>
      <c r="DQ238" s="104"/>
      <c r="DR238" s="104"/>
      <c r="DS238" s="104"/>
      <c r="DT238" s="104"/>
      <c r="DU238" s="104"/>
      <c r="DV238" s="104"/>
      <c r="DW238" s="104"/>
      <c r="DX238" s="104"/>
      <c r="DY238" s="104"/>
      <c r="DZ238" s="104"/>
      <c r="EA238" s="104"/>
      <c r="EB238" s="104"/>
      <c r="EC238" s="104"/>
      <c r="ED238" s="104"/>
      <c r="EE238" s="104"/>
      <c r="EF238" s="104"/>
      <c r="EG238" s="104"/>
      <c r="EH238" s="104"/>
      <c r="EI238" s="104"/>
      <c r="EJ238" s="104"/>
      <c r="EK238" s="104"/>
      <c r="EL238" s="104"/>
      <c r="EM238" s="104"/>
      <c r="EN238" s="104"/>
      <c r="EO238" s="104"/>
      <c r="EP238" s="104"/>
      <c r="EQ238" s="104"/>
      <c r="ER238" s="104"/>
      <c r="ES238" s="104"/>
      <c r="ET238" s="104"/>
      <c r="EU238" s="104"/>
      <c r="EV238" s="104"/>
      <c r="EW238" s="104"/>
      <c r="EX238" s="104"/>
      <c r="EY238" s="104"/>
      <c r="EZ238" s="104"/>
      <c r="FA238" s="104"/>
      <c r="FB238" s="104"/>
      <c r="FC238" s="104"/>
      <c r="FD238" s="104"/>
      <c r="FE238" s="104"/>
      <c r="FF238" s="104"/>
      <c r="FG238" s="104"/>
      <c r="FH238" s="104"/>
      <c r="FI238" s="104"/>
      <c r="FJ238" s="104"/>
      <c r="FK238" s="104"/>
      <c r="FL238" s="104"/>
      <c r="FM238" s="104"/>
      <c r="FN238" s="104"/>
      <c r="FO238" s="104"/>
      <c r="FP238" s="104"/>
      <c r="FQ238" s="104"/>
      <c r="FR238" s="104"/>
      <c r="FS238" s="104"/>
      <c r="FT238" s="104"/>
      <c r="FU238" s="104"/>
      <c r="FV238" s="104"/>
      <c r="FW238" s="104"/>
      <c r="FX238" s="104"/>
      <c r="FY238" s="104"/>
    </row>
    <row r="239" spans="1:181" s="11" customFormat="1" ht="11.1" thickBot="1">
      <c r="A239" s="35" t="s">
        <v>764</v>
      </c>
      <c r="B239" s="36" t="s">
        <v>541</v>
      </c>
      <c r="C239" s="36"/>
      <c r="D239" s="36"/>
      <c r="E239" s="39"/>
      <c r="F239" s="39"/>
      <c r="G239" s="107"/>
      <c r="H239" s="107"/>
      <c r="I239" s="107"/>
      <c r="J239" s="107"/>
    </row>
    <row r="240" spans="1:181" s="11" customFormat="1">
      <c r="A240" s="40"/>
      <c r="B240" s="41"/>
      <c r="C240" s="42"/>
      <c r="D240" s="42"/>
      <c r="E240" s="108"/>
      <c r="F240" s="108"/>
      <c r="G240" s="107"/>
      <c r="H240" s="107"/>
      <c r="I240" s="107"/>
      <c r="J240" s="107"/>
    </row>
    <row r="241" spans="1:11" s="11" customFormat="1" ht="12.6">
      <c r="A241" s="40" t="s">
        <v>765</v>
      </c>
      <c r="B241" s="41" t="s">
        <v>543</v>
      </c>
      <c r="C241" s="42">
        <v>1</v>
      </c>
      <c r="D241" s="42" t="s">
        <v>117</v>
      </c>
      <c r="E241" s="47">
        <v>3000</v>
      </c>
      <c r="F241" s="47">
        <v>1200</v>
      </c>
      <c r="G241" s="48">
        <f t="shared" ref="G241" si="48">C241*E241</f>
        <v>3000</v>
      </c>
      <c r="H241" s="48">
        <f t="shared" ref="H241" si="49">F241*C241</f>
        <v>1200</v>
      </c>
      <c r="I241" s="48">
        <f t="shared" ref="I241" si="50">H241+G241</f>
        <v>4200</v>
      </c>
      <c r="J241" s="48"/>
      <c r="K241" s="55"/>
    </row>
    <row r="242" spans="1:11" s="11" customFormat="1">
      <c r="A242" s="40"/>
      <c r="B242" s="41"/>
      <c r="C242" s="42"/>
      <c r="D242" s="42"/>
      <c r="E242" s="67"/>
      <c r="F242" s="67"/>
      <c r="G242" s="107"/>
      <c r="H242" s="107"/>
      <c r="I242" s="107"/>
      <c r="J242" s="107"/>
    </row>
    <row r="243" spans="1:11" s="11" customFormat="1">
      <c r="A243" s="40"/>
      <c r="B243" s="41"/>
      <c r="C243" s="42"/>
      <c r="D243" s="42"/>
      <c r="E243" s="67"/>
      <c r="F243" s="67"/>
      <c r="G243" s="107"/>
      <c r="H243" s="107"/>
      <c r="I243" s="107"/>
      <c r="J243" s="107"/>
    </row>
    <row r="244" spans="1:11" s="11" customFormat="1" ht="11.1" thickBot="1">
      <c r="A244" s="109"/>
      <c r="B244" s="110"/>
      <c r="C244" s="111"/>
      <c r="D244" s="111"/>
      <c r="E244" s="180" t="s">
        <v>766</v>
      </c>
      <c r="F244" s="181"/>
      <c r="G244" s="112"/>
      <c r="H244" s="112" t="s">
        <v>767</v>
      </c>
      <c r="I244" s="112">
        <f>I236+I237+I238+I241</f>
        <v>15400</v>
      </c>
      <c r="J244" s="113"/>
    </row>
    <row r="245" spans="1:11" s="11" customFormat="1" ht="11.1" thickBot="1">
      <c r="A245" s="114"/>
      <c r="B245" s="115"/>
      <c r="C245" s="116"/>
      <c r="D245" s="116"/>
      <c r="E245" s="117"/>
      <c r="F245" s="118"/>
      <c r="G245" s="107"/>
      <c r="H245" s="107"/>
      <c r="I245" s="107"/>
      <c r="J245" s="107"/>
    </row>
    <row r="246" spans="1:11" s="11" customFormat="1" ht="17.100000000000001" customHeight="1" thickBot="1">
      <c r="A246" s="109"/>
      <c r="B246" s="110"/>
      <c r="C246" s="111"/>
      <c r="D246" s="111"/>
      <c r="E246" s="182" t="s">
        <v>768</v>
      </c>
      <c r="F246" s="183"/>
      <c r="G246" s="119"/>
      <c r="H246" s="119"/>
      <c r="I246" s="119">
        <f>I244+I234</f>
        <v>161732</v>
      </c>
      <c r="J246" s="119"/>
    </row>
    <row r="247" spans="1:11" s="11" customFormat="1" ht="11.1" thickBot="1">
      <c r="A247" s="120">
        <v>3</v>
      </c>
      <c r="B247" s="121" t="s">
        <v>544</v>
      </c>
      <c r="C247" s="121"/>
      <c r="D247" s="121"/>
      <c r="E247" s="122"/>
      <c r="F247" s="122"/>
      <c r="G247" s="107"/>
      <c r="H247" s="107"/>
      <c r="I247" s="107"/>
      <c r="J247" s="107"/>
    </row>
    <row r="248" spans="1:11" s="11" customFormat="1" ht="11.1" thickBot="1">
      <c r="A248" s="40"/>
      <c r="B248" s="41"/>
      <c r="C248" s="42"/>
      <c r="D248" s="42"/>
      <c r="E248" s="67"/>
      <c r="F248" s="67"/>
      <c r="G248" s="107"/>
      <c r="H248" s="107"/>
      <c r="I248" s="107"/>
      <c r="J248" s="107"/>
    </row>
    <row r="249" spans="1:11" s="11" customFormat="1" ht="11.1" thickBot="1">
      <c r="A249" s="35" t="s">
        <v>545</v>
      </c>
      <c r="B249" s="36" t="s">
        <v>769</v>
      </c>
      <c r="C249" s="36"/>
      <c r="D249" s="36"/>
      <c r="E249" s="39"/>
      <c r="F249" s="39"/>
      <c r="G249" s="107"/>
      <c r="H249" s="107"/>
      <c r="I249" s="107"/>
      <c r="J249" s="107"/>
    </row>
    <row r="250" spans="1:11" s="11" customFormat="1">
      <c r="A250" s="40"/>
      <c r="B250" s="41"/>
      <c r="C250" s="42"/>
      <c r="D250" s="42"/>
      <c r="E250" s="108"/>
      <c r="F250" s="108"/>
      <c r="G250" s="107"/>
      <c r="H250" s="107"/>
      <c r="I250" s="107"/>
      <c r="J250" s="107"/>
    </row>
    <row r="251" spans="1:11" s="11" customFormat="1" ht="50.1" customHeight="1">
      <c r="A251" s="40" t="s">
        <v>561</v>
      </c>
      <c r="B251" s="123" t="s">
        <v>770</v>
      </c>
      <c r="C251" s="46">
        <v>132</v>
      </c>
      <c r="D251" s="46" t="s">
        <v>771</v>
      </c>
      <c r="E251" s="47">
        <v>86</v>
      </c>
      <c r="F251" s="47">
        <v>40</v>
      </c>
      <c r="G251" s="48">
        <f t="shared" ref="G251:G254" si="51">C251*E251</f>
        <v>11352</v>
      </c>
      <c r="H251" s="48">
        <f t="shared" ref="H251:H253" si="52">F251*C251</f>
        <v>5280</v>
      </c>
      <c r="I251" s="48">
        <f t="shared" ref="I251:I253" si="53">H251+G251</f>
        <v>16632</v>
      </c>
      <c r="J251" s="48"/>
    </row>
    <row r="252" spans="1:11" s="11" customFormat="1" ht="56.1" customHeight="1">
      <c r="A252" s="40" t="s">
        <v>772</v>
      </c>
      <c r="B252" s="123" t="s">
        <v>773</v>
      </c>
      <c r="C252" s="46">
        <v>160</v>
      </c>
      <c r="D252" s="46" t="s">
        <v>771</v>
      </c>
      <c r="E252" s="47">
        <v>25</v>
      </c>
      <c r="F252" s="47">
        <v>40</v>
      </c>
      <c r="G252" s="48">
        <f t="shared" si="51"/>
        <v>4000</v>
      </c>
      <c r="H252" s="48">
        <f t="shared" si="52"/>
        <v>6400</v>
      </c>
      <c r="I252" s="48">
        <f t="shared" si="53"/>
        <v>10400</v>
      </c>
      <c r="J252" s="48"/>
    </row>
    <row r="253" spans="1:11" s="11" customFormat="1" ht="63.95" customHeight="1">
      <c r="A253" s="40" t="s">
        <v>563</v>
      </c>
      <c r="B253" s="123" t="s">
        <v>774</v>
      </c>
      <c r="C253" s="46">
        <v>132</v>
      </c>
      <c r="D253" s="46" t="s">
        <v>771</v>
      </c>
      <c r="E253" s="47">
        <v>51</v>
      </c>
      <c r="F253" s="47">
        <v>40</v>
      </c>
      <c r="G253" s="48">
        <f t="shared" si="51"/>
        <v>6732</v>
      </c>
      <c r="H253" s="48">
        <f t="shared" si="52"/>
        <v>5280</v>
      </c>
      <c r="I253" s="48">
        <f t="shared" si="53"/>
        <v>12012</v>
      </c>
      <c r="J253" s="98"/>
    </row>
    <row r="254" spans="1:11" s="11" customFormat="1">
      <c r="A254" s="40"/>
      <c r="B254" s="123"/>
      <c r="C254" s="42"/>
      <c r="D254" s="42"/>
      <c r="E254" s="67"/>
      <c r="F254" s="67"/>
      <c r="G254" s="107">
        <f t="shared" si="51"/>
        <v>0</v>
      </c>
      <c r="H254" s="107">
        <f t="shared" ref="H254" si="54">F254</f>
        <v>0</v>
      </c>
      <c r="I254" s="107"/>
      <c r="J254" s="107"/>
    </row>
    <row r="255" spans="1:11" s="11" customFormat="1" ht="11.1" thickBot="1">
      <c r="A255" s="50"/>
      <c r="B255" s="51"/>
      <c r="C255" s="56"/>
      <c r="D255" s="56"/>
      <c r="E255" s="180" t="s">
        <v>775</v>
      </c>
      <c r="F255" s="181"/>
      <c r="G255" s="119"/>
      <c r="H255" s="119" t="s">
        <v>776</v>
      </c>
      <c r="I255" s="113">
        <f>I251+I252+I253</f>
        <v>39044</v>
      </c>
      <c r="J255" s="112"/>
      <c r="K255" s="55"/>
    </row>
    <row r="256" spans="1:11" s="11" customFormat="1" ht="32.1" thickBot="1">
      <c r="A256" s="35">
        <v>4</v>
      </c>
      <c r="B256" s="124" t="s">
        <v>777</v>
      </c>
      <c r="C256" s="36"/>
      <c r="D256" s="36"/>
      <c r="E256" s="39"/>
      <c r="F256" s="39"/>
      <c r="G256" s="107"/>
      <c r="H256" s="107"/>
      <c r="I256" s="107"/>
      <c r="J256" s="107"/>
    </row>
    <row r="257" spans="1:11" s="11" customFormat="1">
      <c r="A257" s="125"/>
      <c r="B257" s="126"/>
      <c r="C257" s="126"/>
      <c r="D257" s="126"/>
      <c r="E257" s="127"/>
      <c r="F257" s="127"/>
      <c r="G257" s="107"/>
      <c r="H257" s="107"/>
      <c r="I257" s="107"/>
      <c r="J257" s="107"/>
    </row>
    <row r="258" spans="1:11" s="11" customFormat="1" ht="20.100000000000001">
      <c r="A258" s="40" t="s">
        <v>565</v>
      </c>
      <c r="B258" s="41" t="s">
        <v>778</v>
      </c>
      <c r="C258" s="42">
        <v>4</v>
      </c>
      <c r="D258" s="42" t="s">
        <v>647</v>
      </c>
      <c r="E258" s="47">
        <v>400</v>
      </c>
      <c r="F258" s="47">
        <v>1500</v>
      </c>
      <c r="G258" s="48">
        <f t="shared" ref="G258" si="55">C258*E258</f>
        <v>1600</v>
      </c>
      <c r="H258" s="48">
        <f t="shared" ref="H258" si="56">F258*C258</f>
        <v>6000</v>
      </c>
      <c r="I258" s="48">
        <f t="shared" ref="I258" si="57">H258+G258</f>
        <v>7600</v>
      </c>
      <c r="J258" s="48"/>
      <c r="K258" s="55"/>
    </row>
    <row r="259" spans="1:11" s="11" customFormat="1" ht="12.6">
      <c r="A259" s="40"/>
      <c r="B259" s="59"/>
      <c r="C259" s="42"/>
      <c r="D259" s="42"/>
      <c r="E259" s="128"/>
      <c r="F259" s="128"/>
      <c r="G259" s="98"/>
      <c r="H259" s="98"/>
      <c r="I259" s="98"/>
      <c r="J259" s="98"/>
      <c r="K259" s="55"/>
    </row>
    <row r="260" spans="1:11" s="11" customFormat="1" ht="12.6">
      <c r="A260" s="40" t="s">
        <v>779</v>
      </c>
      <c r="B260" s="41" t="s">
        <v>780</v>
      </c>
      <c r="C260" s="42">
        <v>3</v>
      </c>
      <c r="D260" s="42" t="s">
        <v>647</v>
      </c>
      <c r="E260" s="47">
        <v>300</v>
      </c>
      <c r="F260" s="47">
        <v>900</v>
      </c>
      <c r="G260" s="48">
        <f t="shared" ref="G260" si="58">C260*E260</f>
        <v>900</v>
      </c>
      <c r="H260" s="48">
        <f t="shared" ref="H260" si="59">F260*C260</f>
        <v>2700</v>
      </c>
      <c r="I260" s="48">
        <f t="shared" ref="I260" si="60">H260+G260</f>
        <v>3600</v>
      </c>
      <c r="J260" s="48"/>
      <c r="K260" s="55"/>
    </row>
    <row r="261" spans="1:11" s="11" customFormat="1" ht="12.6">
      <c r="A261" s="40"/>
      <c r="B261" s="59"/>
      <c r="C261" s="42"/>
      <c r="D261" s="42"/>
      <c r="E261" s="128"/>
      <c r="F261" s="128"/>
      <c r="G261" s="98"/>
      <c r="H261" s="98"/>
      <c r="I261" s="98"/>
      <c r="J261" s="98"/>
      <c r="K261" s="55"/>
    </row>
    <row r="262" spans="1:11" s="11" customFormat="1" ht="12.6">
      <c r="A262" s="40" t="s">
        <v>781</v>
      </c>
      <c r="B262" s="41" t="s">
        <v>782</v>
      </c>
      <c r="C262" s="42">
        <v>3</v>
      </c>
      <c r="D262" s="42" t="s">
        <v>647</v>
      </c>
      <c r="E262" s="47">
        <v>300</v>
      </c>
      <c r="F262" s="47">
        <v>900</v>
      </c>
      <c r="G262" s="48">
        <f t="shared" ref="G262" si="61">C262*E262</f>
        <v>900</v>
      </c>
      <c r="H262" s="48">
        <f t="shared" ref="H262" si="62">F262*C262</f>
        <v>2700</v>
      </c>
      <c r="I262" s="48">
        <f t="shared" ref="I262" si="63">H262+G262</f>
        <v>3600</v>
      </c>
      <c r="J262" s="48"/>
      <c r="K262" s="55"/>
    </row>
    <row r="263" spans="1:11" s="11" customFormat="1" ht="12.6">
      <c r="A263" s="40"/>
      <c r="B263" s="59"/>
      <c r="C263" s="42"/>
      <c r="D263" s="42"/>
      <c r="E263" s="128"/>
      <c r="F263" s="128"/>
      <c r="G263" s="98"/>
      <c r="H263" s="98"/>
      <c r="I263" s="98"/>
      <c r="J263" s="98"/>
      <c r="K263" s="55"/>
    </row>
    <row r="264" spans="1:11" s="11" customFormat="1" ht="12.6">
      <c r="A264" s="40" t="s">
        <v>783</v>
      </c>
      <c r="B264" s="41" t="s">
        <v>784</v>
      </c>
      <c r="C264" s="42">
        <v>1</v>
      </c>
      <c r="D264" s="42" t="s">
        <v>647</v>
      </c>
      <c r="E264" s="47">
        <v>400</v>
      </c>
      <c r="F264" s="47">
        <v>1000</v>
      </c>
      <c r="G264" s="48">
        <f t="shared" ref="G264" si="64">C264*E264</f>
        <v>400</v>
      </c>
      <c r="H264" s="48">
        <f t="shared" ref="H264" si="65">F264*C264</f>
        <v>1000</v>
      </c>
      <c r="I264" s="48">
        <f t="shared" ref="I264" si="66">H264+G264</f>
        <v>1400</v>
      </c>
      <c r="J264" s="48"/>
      <c r="K264" s="55"/>
    </row>
    <row r="265" spans="1:11" s="11" customFormat="1" ht="12.6">
      <c r="A265" s="40"/>
      <c r="B265" s="59"/>
      <c r="C265" s="42"/>
      <c r="D265" s="42"/>
      <c r="E265" s="128"/>
      <c r="F265" s="128"/>
      <c r="G265" s="98"/>
      <c r="H265" s="98"/>
      <c r="I265" s="98"/>
      <c r="J265" s="98"/>
    </row>
    <row r="266" spans="1:11" s="11" customFormat="1">
      <c r="A266" s="40"/>
      <c r="B266" s="59"/>
      <c r="C266" s="42"/>
      <c r="D266" s="42"/>
      <c r="E266" s="45"/>
      <c r="F266" s="45"/>
      <c r="G266" s="107"/>
      <c r="H266" s="107"/>
      <c r="I266" s="107"/>
      <c r="J266" s="107"/>
    </row>
    <row r="267" spans="1:11" s="11" customFormat="1" ht="11.1" thickBot="1">
      <c r="A267" s="125"/>
      <c r="B267" s="126"/>
      <c r="C267" s="126"/>
      <c r="D267" s="126"/>
      <c r="E267" s="127"/>
      <c r="F267" s="127"/>
      <c r="G267" s="107"/>
      <c r="H267" s="107"/>
      <c r="I267" s="107"/>
      <c r="J267" s="107"/>
    </row>
    <row r="268" spans="1:11" s="11" customFormat="1" ht="11.1" thickBot="1">
      <c r="A268" s="35">
        <v>5</v>
      </c>
      <c r="B268" s="36" t="s">
        <v>785</v>
      </c>
      <c r="C268" s="36"/>
      <c r="D268" s="36"/>
      <c r="E268" s="39"/>
      <c r="F268" s="39"/>
      <c r="G268" s="107"/>
      <c r="H268" s="107"/>
      <c r="I268" s="107"/>
      <c r="J268" s="107"/>
    </row>
    <row r="269" spans="1:11" s="11" customFormat="1">
      <c r="A269" s="40"/>
      <c r="B269" s="41"/>
      <c r="C269" s="42"/>
      <c r="D269" s="42"/>
      <c r="E269" s="108"/>
      <c r="F269" s="108"/>
      <c r="G269" s="107"/>
      <c r="H269" s="107"/>
      <c r="I269" s="107"/>
      <c r="J269" s="107"/>
    </row>
    <row r="270" spans="1:11" s="11" customFormat="1" ht="12.6">
      <c r="A270" s="40" t="s">
        <v>568</v>
      </c>
      <c r="B270" s="41" t="s">
        <v>786</v>
      </c>
      <c r="C270" s="42">
        <v>1</v>
      </c>
      <c r="D270" s="42" t="s">
        <v>647</v>
      </c>
      <c r="E270" s="47"/>
      <c r="F270" s="47">
        <v>4500</v>
      </c>
      <c r="G270" s="48">
        <f t="shared" ref="G270" si="67">C270*E270</f>
        <v>0</v>
      </c>
      <c r="H270" s="48">
        <f t="shared" ref="H270" si="68">F270*C270</f>
        <v>4500</v>
      </c>
      <c r="I270" s="48">
        <f t="shared" ref="I270" si="69">H270+G270</f>
        <v>4500</v>
      </c>
      <c r="J270" s="48"/>
      <c r="K270" s="55"/>
    </row>
    <row r="271" spans="1:11" s="11" customFormat="1">
      <c r="A271" s="40"/>
      <c r="B271" s="59"/>
      <c r="C271" s="42"/>
      <c r="D271" s="42"/>
      <c r="E271" s="67"/>
      <c r="F271" s="67"/>
      <c r="G271" s="107"/>
      <c r="H271" s="107"/>
      <c r="I271" s="107"/>
      <c r="J271" s="107"/>
    </row>
    <row r="272" spans="1:11" s="11" customFormat="1">
      <c r="A272" s="40"/>
      <c r="B272" s="59"/>
      <c r="C272" s="42"/>
      <c r="D272" s="42"/>
      <c r="E272" s="67"/>
      <c r="F272" s="67"/>
      <c r="G272" s="107"/>
      <c r="H272" s="107"/>
      <c r="I272" s="107"/>
      <c r="J272" s="107"/>
    </row>
    <row r="273" spans="1:11" s="11" customFormat="1" ht="11.1" thickBot="1">
      <c r="A273" s="50"/>
      <c r="B273" s="129"/>
      <c r="C273" s="56"/>
      <c r="D273" s="56"/>
      <c r="E273" s="180" t="s">
        <v>787</v>
      </c>
      <c r="F273" s="181"/>
      <c r="G273" s="119"/>
      <c r="H273" s="119" t="s">
        <v>788</v>
      </c>
      <c r="I273" s="113">
        <f>I258+I270+I260+I262+I264</f>
        <v>20700</v>
      </c>
      <c r="J273" s="112"/>
    </row>
    <row r="274" spans="1:11" s="11" customFormat="1" ht="11.1" thickBot="1">
      <c r="A274" s="35">
        <v>6</v>
      </c>
      <c r="B274" s="36" t="s">
        <v>567</v>
      </c>
      <c r="C274" s="36"/>
      <c r="D274" s="36"/>
      <c r="E274" s="39"/>
      <c r="F274" s="39"/>
      <c r="G274" s="107"/>
      <c r="H274" s="107"/>
      <c r="I274" s="107"/>
      <c r="J274" s="107"/>
    </row>
    <row r="275" spans="1:11" s="11" customFormat="1">
      <c r="A275" s="40"/>
      <c r="B275" s="41"/>
      <c r="C275" s="42"/>
      <c r="D275" s="42"/>
      <c r="E275" s="108"/>
      <c r="F275" s="108"/>
      <c r="G275" s="107"/>
      <c r="H275" s="107"/>
      <c r="I275" s="107"/>
      <c r="J275" s="107"/>
    </row>
    <row r="276" spans="1:11" s="11" customFormat="1" ht="20.100000000000001">
      <c r="A276" s="40" t="s">
        <v>575</v>
      </c>
      <c r="B276" s="41" t="s">
        <v>789</v>
      </c>
      <c r="C276" s="130">
        <v>120</v>
      </c>
      <c r="D276" s="46" t="s">
        <v>570</v>
      </c>
      <c r="E276" s="47"/>
      <c r="F276" s="47">
        <v>95</v>
      </c>
      <c r="G276" s="48">
        <f t="shared" ref="G276" si="70">C276*E276</f>
        <v>0</v>
      </c>
      <c r="H276" s="48">
        <f t="shared" ref="H276" si="71">F276*C276</f>
        <v>11400</v>
      </c>
      <c r="I276" s="48">
        <f t="shared" ref="I276" si="72">H276+G276</f>
        <v>11400</v>
      </c>
      <c r="J276" s="48"/>
    </row>
    <row r="277" spans="1:11" s="11" customFormat="1">
      <c r="A277" s="40"/>
      <c r="B277" s="41"/>
      <c r="C277" s="42"/>
      <c r="D277" s="42"/>
      <c r="E277" s="67"/>
      <c r="F277" s="67"/>
      <c r="G277" s="107"/>
      <c r="H277" s="107"/>
      <c r="I277" s="107"/>
      <c r="J277" s="107"/>
    </row>
    <row r="278" spans="1:11" s="11" customFormat="1" ht="20.100000000000001">
      <c r="A278" s="40" t="s">
        <v>577</v>
      </c>
      <c r="B278" s="41" t="s">
        <v>790</v>
      </c>
      <c r="C278" s="46">
        <v>60</v>
      </c>
      <c r="D278" s="46" t="s">
        <v>570</v>
      </c>
      <c r="E278" s="47"/>
      <c r="F278" s="47">
        <v>95</v>
      </c>
      <c r="G278" s="48">
        <f t="shared" ref="G278" si="73">C278*E278</f>
        <v>0</v>
      </c>
      <c r="H278" s="48">
        <f t="shared" ref="H278" si="74">F278*C278</f>
        <v>5700</v>
      </c>
      <c r="I278" s="48">
        <f t="shared" ref="I278" si="75">H278+G278</f>
        <v>5700</v>
      </c>
      <c r="J278" s="48"/>
    </row>
    <row r="279" spans="1:11" s="11" customFormat="1">
      <c r="A279" s="40"/>
      <c r="B279" s="59"/>
      <c r="C279" s="42"/>
      <c r="D279" s="42"/>
      <c r="E279" s="45"/>
      <c r="F279" s="45"/>
      <c r="G279" s="107"/>
      <c r="H279" s="107"/>
      <c r="I279" s="107"/>
      <c r="J279" s="107"/>
    </row>
    <row r="280" spans="1:11" s="11" customFormat="1" ht="12.6">
      <c r="A280" s="40" t="s">
        <v>579</v>
      </c>
      <c r="B280" s="41" t="s">
        <v>791</v>
      </c>
      <c r="C280" s="46">
        <v>4</v>
      </c>
      <c r="D280" s="46" t="s">
        <v>792</v>
      </c>
      <c r="E280" s="47"/>
      <c r="F280" s="47">
        <v>2200</v>
      </c>
      <c r="G280" s="48">
        <f t="shared" ref="G280" si="76">C280*E280</f>
        <v>0</v>
      </c>
      <c r="H280" s="48">
        <f t="shared" ref="H280" si="77">F280*C280</f>
        <v>8800</v>
      </c>
      <c r="I280" s="48">
        <f t="shared" ref="I280" si="78">H280+G280</f>
        <v>8800</v>
      </c>
      <c r="J280" s="48"/>
    </row>
    <row r="281" spans="1:11" s="11" customFormat="1">
      <c r="A281" s="40"/>
      <c r="B281" s="59"/>
      <c r="C281" s="42"/>
      <c r="D281" s="42"/>
      <c r="E281" s="45"/>
      <c r="F281" s="45"/>
      <c r="G281" s="107"/>
      <c r="H281" s="107"/>
      <c r="I281" s="107"/>
      <c r="J281" s="107"/>
    </row>
    <row r="282" spans="1:11" s="11" customFormat="1" ht="11.1" thickBot="1">
      <c r="A282" s="50"/>
      <c r="B282" s="129"/>
      <c r="C282" s="56"/>
      <c r="D282" s="56"/>
      <c r="E282" s="180" t="s">
        <v>793</v>
      </c>
      <c r="F282" s="181"/>
      <c r="G282" s="119"/>
      <c r="H282" s="119" t="s">
        <v>788</v>
      </c>
      <c r="I282" s="113">
        <f>I276+I278+I280</f>
        <v>25900</v>
      </c>
      <c r="J282" s="112"/>
      <c r="K282" s="49"/>
    </row>
    <row r="283" spans="1:11" s="11" customFormat="1" ht="11.1" thickBot="1">
      <c r="A283" s="35">
        <v>7</v>
      </c>
      <c r="B283" s="36" t="s">
        <v>574</v>
      </c>
      <c r="C283" s="36"/>
      <c r="D283" s="36"/>
      <c r="E283" s="39"/>
      <c r="F283" s="39"/>
      <c r="G283" s="107"/>
      <c r="H283" s="107"/>
      <c r="I283" s="107"/>
      <c r="J283" s="107"/>
    </row>
    <row r="284" spans="1:11" s="11" customFormat="1">
      <c r="A284" s="40"/>
      <c r="B284" s="41"/>
      <c r="C284" s="42"/>
      <c r="D284" s="43"/>
      <c r="E284" s="45"/>
      <c r="F284" s="45"/>
      <c r="G284" s="107"/>
      <c r="H284" s="107"/>
      <c r="I284" s="107"/>
      <c r="J284" s="107"/>
    </row>
    <row r="285" spans="1:11" s="11" customFormat="1" ht="20.100000000000001">
      <c r="A285" s="40" t="s">
        <v>586</v>
      </c>
      <c r="B285" s="41" t="s">
        <v>794</v>
      </c>
      <c r="C285" s="46">
        <v>160</v>
      </c>
      <c r="D285" s="46" t="s">
        <v>570</v>
      </c>
      <c r="E285" s="47">
        <v>30</v>
      </c>
      <c r="F285" s="47">
        <v>30</v>
      </c>
      <c r="G285" s="48">
        <f t="shared" ref="G285:G289" si="79">C285*E285</f>
        <v>4800</v>
      </c>
      <c r="H285" s="48">
        <f t="shared" ref="H285:H289" si="80">F285*C285</f>
        <v>4800</v>
      </c>
      <c r="I285" s="48">
        <f t="shared" ref="I285:I289" si="81">H285+G285</f>
        <v>9600</v>
      </c>
      <c r="J285" s="48"/>
    </row>
    <row r="286" spans="1:11" s="11" customFormat="1" ht="20.100000000000001">
      <c r="A286" s="40" t="s">
        <v>588</v>
      </c>
      <c r="B286" s="41" t="s">
        <v>795</v>
      </c>
      <c r="C286" s="46">
        <v>80</v>
      </c>
      <c r="D286" s="46" t="s">
        <v>570</v>
      </c>
      <c r="E286" s="47">
        <v>30</v>
      </c>
      <c r="F286" s="47">
        <v>45</v>
      </c>
      <c r="G286" s="48">
        <f t="shared" si="79"/>
        <v>2400</v>
      </c>
      <c r="H286" s="48">
        <f t="shared" si="80"/>
        <v>3600</v>
      </c>
      <c r="I286" s="48">
        <f t="shared" si="81"/>
        <v>6000</v>
      </c>
      <c r="J286" s="48"/>
    </row>
    <row r="287" spans="1:11" s="11" customFormat="1" ht="42.95" customHeight="1">
      <c r="A287" s="40" t="s">
        <v>796</v>
      </c>
      <c r="B287" s="41" t="s">
        <v>797</v>
      </c>
      <c r="C287" s="46">
        <v>80</v>
      </c>
      <c r="D287" s="46" t="s">
        <v>570</v>
      </c>
      <c r="E287" s="47">
        <v>30</v>
      </c>
      <c r="F287" s="47">
        <v>45</v>
      </c>
      <c r="G287" s="48">
        <f t="shared" si="79"/>
        <v>2400</v>
      </c>
      <c r="H287" s="48">
        <f t="shared" si="80"/>
        <v>3600</v>
      </c>
      <c r="I287" s="48">
        <f t="shared" si="81"/>
        <v>6000</v>
      </c>
      <c r="J287" s="48"/>
    </row>
    <row r="288" spans="1:11" s="11" customFormat="1" ht="21" customHeight="1">
      <c r="A288" s="40" t="s">
        <v>798</v>
      </c>
      <c r="B288" s="41" t="s">
        <v>799</v>
      </c>
      <c r="C288" s="46">
        <v>6</v>
      </c>
      <c r="D288" s="46" t="s">
        <v>800</v>
      </c>
      <c r="E288" s="47">
        <v>450</v>
      </c>
      <c r="F288" s="47">
        <v>0</v>
      </c>
      <c r="G288" s="48">
        <f t="shared" si="79"/>
        <v>2700</v>
      </c>
      <c r="H288" s="48">
        <f t="shared" si="80"/>
        <v>0</v>
      </c>
      <c r="I288" s="48">
        <f t="shared" si="81"/>
        <v>2700</v>
      </c>
      <c r="J288" s="48"/>
    </row>
    <row r="289" spans="1:11" s="11" customFormat="1" ht="26.1" customHeight="1">
      <c r="A289" s="40" t="s">
        <v>801</v>
      </c>
      <c r="B289" s="41" t="s">
        <v>802</v>
      </c>
      <c r="C289" s="42">
        <v>2</v>
      </c>
      <c r="D289" s="46" t="s">
        <v>803</v>
      </c>
      <c r="E289" s="47">
        <v>450</v>
      </c>
      <c r="F289" s="47">
        <v>0</v>
      </c>
      <c r="G289" s="48">
        <f t="shared" si="79"/>
        <v>900</v>
      </c>
      <c r="H289" s="48">
        <f t="shared" si="80"/>
        <v>0</v>
      </c>
      <c r="I289" s="48">
        <f t="shared" si="81"/>
        <v>900</v>
      </c>
      <c r="J289" s="48"/>
    </row>
    <row r="290" spans="1:11" s="11" customFormat="1" ht="11.1" thickBot="1">
      <c r="A290" s="50"/>
      <c r="B290" s="51"/>
      <c r="C290" s="56"/>
      <c r="D290" s="56"/>
      <c r="E290" s="174" t="s">
        <v>804</v>
      </c>
      <c r="F290" s="175"/>
      <c r="G290" s="119"/>
      <c r="H290" s="119"/>
      <c r="I290" s="119">
        <f>I285+I286+I287+I288+I289</f>
        <v>25200</v>
      </c>
      <c r="J290" s="107"/>
      <c r="K290" s="49"/>
    </row>
    <row r="291" spans="1:11" s="11" customFormat="1" ht="11.1" thickBot="1">
      <c r="A291" s="35">
        <v>8</v>
      </c>
      <c r="B291" s="36" t="s">
        <v>564</v>
      </c>
      <c r="C291" s="36"/>
      <c r="D291" s="36"/>
      <c r="E291" s="39"/>
      <c r="F291" s="39"/>
      <c r="G291" s="107"/>
      <c r="H291" s="107"/>
      <c r="I291" s="107"/>
      <c r="J291" s="107"/>
    </row>
    <row r="292" spans="1:11" s="11" customFormat="1">
      <c r="A292" s="40"/>
      <c r="B292" s="41"/>
      <c r="C292" s="42"/>
      <c r="D292" s="43"/>
      <c r="E292" s="45"/>
      <c r="F292" s="45"/>
      <c r="G292" s="107"/>
      <c r="H292" s="107"/>
      <c r="I292" s="107"/>
      <c r="J292" s="107"/>
    </row>
    <row r="293" spans="1:11" s="11" customFormat="1" ht="23.1" customHeight="1">
      <c r="A293" s="40" t="s">
        <v>805</v>
      </c>
      <c r="B293" s="41" t="s">
        <v>806</v>
      </c>
      <c r="C293" s="42">
        <v>22</v>
      </c>
      <c r="D293" s="42" t="s">
        <v>476</v>
      </c>
      <c r="E293" s="47">
        <v>10</v>
      </c>
      <c r="F293" s="47">
        <v>28</v>
      </c>
      <c r="G293" s="48">
        <f>C293*E293</f>
        <v>220</v>
      </c>
      <c r="H293" s="48">
        <f>F293*C293</f>
        <v>616</v>
      </c>
      <c r="I293" s="48">
        <f t="shared" ref="I293" si="82">H293+G293</f>
        <v>836</v>
      </c>
      <c r="J293" s="48"/>
      <c r="K293" s="131"/>
    </row>
    <row r="294" spans="1:11" s="11" customFormat="1">
      <c r="A294" s="40"/>
      <c r="B294" s="41"/>
      <c r="C294" s="42"/>
      <c r="D294" s="42"/>
      <c r="E294" s="67"/>
      <c r="F294" s="67"/>
      <c r="G294" s="107"/>
      <c r="H294" s="107"/>
      <c r="I294" s="107"/>
      <c r="J294" s="107"/>
      <c r="K294" s="132"/>
    </row>
    <row r="295" spans="1:11" s="11" customFormat="1" ht="27" customHeight="1">
      <c r="A295" s="40"/>
      <c r="B295" s="41"/>
      <c r="C295" s="42"/>
      <c r="D295" s="42"/>
      <c r="E295" s="133"/>
      <c r="F295" s="133"/>
      <c r="G295" s="48"/>
      <c r="H295" s="48"/>
      <c r="I295" s="48"/>
      <c r="J295" s="48"/>
      <c r="K295" s="132"/>
    </row>
    <row r="296" spans="1:11" s="11" customFormat="1" ht="11.1" thickBot="1">
      <c r="A296" s="50"/>
      <c r="B296" s="51"/>
      <c r="C296" s="56"/>
      <c r="D296" s="56"/>
      <c r="E296" s="176" t="s">
        <v>807</v>
      </c>
      <c r="F296" s="177"/>
      <c r="G296" s="119"/>
      <c r="H296" s="119" t="s">
        <v>808</v>
      </c>
      <c r="I296" s="119">
        <f>I293</f>
        <v>836</v>
      </c>
      <c r="J296" s="119"/>
      <c r="K296" s="132"/>
    </row>
    <row r="297" spans="1:11" s="11" customFormat="1" ht="11.1" thickBot="1">
      <c r="A297" s="35">
        <v>10</v>
      </c>
      <c r="B297" s="36" t="s">
        <v>585</v>
      </c>
      <c r="C297" s="36"/>
      <c r="D297" s="36"/>
      <c r="E297" s="39"/>
      <c r="F297" s="39"/>
      <c r="G297" s="107"/>
      <c r="H297" s="107"/>
      <c r="I297" s="107"/>
      <c r="J297" s="107"/>
      <c r="K297" s="134"/>
    </row>
    <row r="298" spans="1:11" s="11" customFormat="1">
      <c r="A298" s="40"/>
      <c r="B298" s="41"/>
      <c r="C298" s="42"/>
      <c r="D298" s="43"/>
      <c r="E298" s="45"/>
      <c r="F298" s="45"/>
      <c r="G298" s="107"/>
      <c r="H298" s="107"/>
      <c r="I298" s="107"/>
      <c r="J298" s="107"/>
    </row>
    <row r="299" spans="1:11" s="11" customFormat="1" ht="12.6">
      <c r="A299" s="135" t="s">
        <v>809</v>
      </c>
      <c r="B299" s="136" t="s">
        <v>810</v>
      </c>
      <c r="C299" s="137">
        <v>1</v>
      </c>
      <c r="D299" s="137" t="s">
        <v>71</v>
      </c>
      <c r="E299" s="138">
        <v>4000</v>
      </c>
      <c r="F299" s="138">
        <v>8000</v>
      </c>
      <c r="G299" s="139">
        <f t="shared" ref="G299" si="83">C299*E299</f>
        <v>4000</v>
      </c>
      <c r="H299" s="139">
        <f>F299*C299</f>
        <v>8000</v>
      </c>
      <c r="I299" s="139">
        <f t="shared" ref="I299" si="84">H299+G299</f>
        <v>12000</v>
      </c>
      <c r="J299" s="139"/>
      <c r="K299" s="55"/>
    </row>
    <row r="300" spans="1:11" s="11" customFormat="1">
      <c r="A300" s="40"/>
      <c r="B300" s="41"/>
      <c r="C300" s="42"/>
      <c r="D300" s="42"/>
      <c r="E300" s="67"/>
      <c r="F300" s="67"/>
      <c r="G300" s="107"/>
      <c r="H300" s="107"/>
      <c r="I300" s="107"/>
      <c r="J300" s="107"/>
      <c r="K300" s="55"/>
    </row>
    <row r="301" spans="1:11" s="11" customFormat="1" ht="39.950000000000003">
      <c r="A301" s="140" t="s">
        <v>811</v>
      </c>
      <c r="B301" s="141" t="s">
        <v>812</v>
      </c>
      <c r="C301" s="33">
        <v>1</v>
      </c>
      <c r="D301" s="33" t="s">
        <v>71</v>
      </c>
      <c r="E301" s="47">
        <v>4000</v>
      </c>
      <c r="F301" s="47">
        <v>6000</v>
      </c>
      <c r="G301" s="48">
        <f t="shared" ref="G301" si="85">C301*E301</f>
        <v>4000</v>
      </c>
      <c r="H301" s="48">
        <f t="shared" ref="H301" si="86">F301*C301</f>
        <v>6000</v>
      </c>
      <c r="I301" s="48">
        <f t="shared" ref="I301" si="87">H301+G301</f>
        <v>10000</v>
      </c>
      <c r="J301" s="48"/>
      <c r="K301" s="142"/>
    </row>
    <row r="302" spans="1:11" s="11" customFormat="1" ht="12.6">
      <c r="A302" s="140"/>
      <c r="B302" s="141"/>
      <c r="C302" s="33"/>
      <c r="D302" s="33"/>
      <c r="E302" s="133"/>
      <c r="F302" s="133"/>
      <c r="G302" s="48"/>
      <c r="H302" s="48"/>
      <c r="I302" s="48"/>
      <c r="J302" s="48"/>
      <c r="K302" s="55"/>
    </row>
    <row r="303" spans="1:11" s="11" customFormat="1" ht="11.1" thickBot="1">
      <c r="A303" s="50"/>
      <c r="B303" s="51"/>
      <c r="C303" s="56"/>
      <c r="D303" s="56"/>
      <c r="E303" s="174" t="s">
        <v>813</v>
      </c>
      <c r="F303" s="175"/>
      <c r="G303" s="119"/>
      <c r="H303" s="119" t="s">
        <v>814</v>
      </c>
      <c r="I303" s="119">
        <f>I299+I301</f>
        <v>22000</v>
      </c>
      <c r="J303" s="119"/>
    </row>
    <row r="304" spans="1:11">
      <c r="A304" s="143" t="s">
        <v>21</v>
      </c>
      <c r="B304" s="143"/>
      <c r="C304" s="143"/>
      <c r="D304" s="143"/>
      <c r="E304" s="143"/>
      <c r="F304" s="143"/>
      <c r="G304" s="143"/>
      <c r="H304" s="143"/>
      <c r="I304" s="144">
        <f>I22+I191+I246+I255+I273+I282+I290+I296+I303</f>
        <v>1112374.02</v>
      </c>
      <c r="J304" s="144"/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ADC9B-214A-4AAB-A79F-7B2BBAEAA0A5}">
  <dimension ref="A1:FY199"/>
  <sheetViews>
    <sheetView topLeftCell="A132" workbookViewId="0">
      <selection activeCell="B251" sqref="B251"/>
    </sheetView>
  </sheetViews>
  <sheetFormatPr defaultColWidth="10" defaultRowHeight="10.5"/>
  <cols>
    <col min="1" max="1" width="7.85546875" style="6" customWidth="1"/>
    <col min="2" max="2" width="71.5703125" style="6" customWidth="1"/>
    <col min="3" max="3" width="10.5703125" style="6" customWidth="1"/>
    <col min="4" max="4" width="8.42578125" style="6" customWidth="1"/>
    <col min="5" max="6" width="15.5703125" style="6" customWidth="1"/>
    <col min="7" max="7" width="17.28515625" style="6" hidden="1" customWidth="1"/>
    <col min="8" max="8" width="20.140625" style="6" hidden="1" customWidth="1"/>
    <col min="9" max="9" width="17.85546875" style="6" customWidth="1"/>
    <col min="10" max="10" width="4" style="6" customWidth="1"/>
    <col min="11" max="16384" width="10" style="6"/>
  </cols>
  <sheetData>
    <row r="1" spans="1:18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</row>
    <row r="2" spans="1:181">
      <c r="A2" s="5"/>
      <c r="B2" s="3"/>
      <c r="C2" s="4"/>
      <c r="D2" s="4"/>
      <c r="E2" s="4"/>
      <c r="F2" s="4"/>
      <c r="G2" s="4"/>
      <c r="H2" s="7"/>
      <c r="I2" s="7"/>
      <c r="J2" s="7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</row>
    <row r="3" spans="1:18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</row>
    <row r="4" spans="1:18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</row>
    <row r="5" spans="1:181">
      <c r="A5" s="5"/>
      <c r="B5" s="3"/>
      <c r="C5" s="4"/>
      <c r="D5" s="4"/>
      <c r="E5" s="4"/>
      <c r="F5" s="4"/>
      <c r="G5" s="4"/>
      <c r="H5" s="4"/>
      <c r="I5" s="9"/>
      <c r="J5" s="9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</row>
    <row r="6" spans="1:181" s="11" customFormat="1">
      <c r="A6" s="193" t="s">
        <v>815</v>
      </c>
      <c r="B6" s="193"/>
      <c r="C6" s="193"/>
      <c r="D6" s="193"/>
      <c r="E6" s="193"/>
      <c r="F6" s="193"/>
      <c r="G6" s="193"/>
      <c r="H6" s="193"/>
      <c r="I6" s="193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</row>
    <row r="7" spans="1:181" s="11" customFormat="1">
      <c r="A7" s="193"/>
      <c r="B7" s="193"/>
      <c r="C7" s="193"/>
      <c r="D7" s="193"/>
      <c r="E7" s="193"/>
      <c r="F7" s="193"/>
      <c r="G7" s="193"/>
      <c r="H7" s="193"/>
      <c r="I7" s="193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</row>
    <row r="8" spans="1:181" s="11" customFormat="1" ht="12.95">
      <c r="A8" s="12" t="s">
        <v>591</v>
      </c>
      <c r="B8" s="13" t="s">
        <v>592</v>
      </c>
      <c r="C8" s="13"/>
      <c r="D8" s="13"/>
      <c r="E8" s="13"/>
      <c r="F8" s="13"/>
      <c r="G8" s="14"/>
      <c r="H8" s="15" t="s">
        <v>816</v>
      </c>
      <c r="I8" s="16" t="s">
        <v>594</v>
      </c>
      <c r="J8" s="17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</row>
    <row r="9" spans="1:181" s="11" customFormat="1" ht="12.95">
      <c r="A9" s="194" t="s">
        <v>817</v>
      </c>
      <c r="B9" s="195"/>
      <c r="C9" s="195"/>
      <c r="D9" s="195"/>
      <c r="E9" s="195"/>
      <c r="F9" s="195"/>
      <c r="G9" s="196"/>
      <c r="H9" s="15" t="s">
        <v>596</v>
      </c>
      <c r="I9" s="18" t="s">
        <v>818</v>
      </c>
      <c r="J9" s="19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</row>
    <row r="10" spans="1:181" s="11" customFormat="1" ht="10.5" customHeight="1">
      <c r="A10" s="20" t="s">
        <v>598</v>
      </c>
      <c r="B10" s="21"/>
      <c r="C10" s="22"/>
      <c r="D10" s="22"/>
      <c r="E10" s="197" t="s">
        <v>599</v>
      </c>
      <c r="F10" s="198"/>
      <c r="G10" s="199" t="s">
        <v>600</v>
      </c>
      <c r="H10" s="200"/>
      <c r="I10" s="23" t="s">
        <v>601</v>
      </c>
      <c r="J10" s="23" t="s">
        <v>602</v>
      </c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</row>
    <row r="11" spans="1:181" s="11" customFormat="1">
      <c r="A11" s="24" t="s">
        <v>7</v>
      </c>
      <c r="B11" s="25" t="s">
        <v>603</v>
      </c>
      <c r="C11" s="26" t="s">
        <v>604</v>
      </c>
      <c r="D11" s="26" t="s">
        <v>71</v>
      </c>
      <c r="E11" s="27" t="s">
        <v>605</v>
      </c>
      <c r="F11" s="28" t="s">
        <v>606</v>
      </c>
      <c r="G11" s="27"/>
      <c r="H11" s="29"/>
      <c r="I11" s="29"/>
      <c r="J11" s="29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</row>
    <row r="12" spans="1:181" s="11" customFormat="1" ht="11.1" thickBot="1">
      <c r="A12" s="30"/>
      <c r="B12" s="31"/>
      <c r="C12" s="32"/>
      <c r="D12" s="32"/>
      <c r="E12" s="33" t="s">
        <v>607</v>
      </c>
      <c r="F12" s="34" t="s">
        <v>608</v>
      </c>
      <c r="G12" s="33" t="s">
        <v>609</v>
      </c>
      <c r="H12" s="33" t="s">
        <v>610</v>
      </c>
      <c r="I12" s="33" t="s">
        <v>611</v>
      </c>
      <c r="J12" s="33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10"/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10"/>
      <c r="FV12" s="10"/>
      <c r="FW12" s="10"/>
      <c r="FX12" s="10"/>
      <c r="FY12" s="10"/>
    </row>
    <row r="13" spans="1:181" s="11" customFormat="1" ht="11.1" thickBot="1">
      <c r="A13" s="35">
        <v>1</v>
      </c>
      <c r="B13" s="36" t="s">
        <v>22</v>
      </c>
      <c r="C13" s="37"/>
      <c r="D13" s="38"/>
      <c r="E13" s="38"/>
      <c r="F13" s="38"/>
      <c r="G13" s="38"/>
      <c r="H13" s="38"/>
      <c r="I13" s="38"/>
      <c r="J13" s="38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</row>
    <row r="14" spans="1:181" s="11" customFormat="1" ht="11.1" thickBot="1">
      <c r="A14" s="35" t="s">
        <v>23</v>
      </c>
      <c r="B14" s="36" t="s">
        <v>24</v>
      </c>
      <c r="C14" s="36"/>
      <c r="D14" s="36"/>
      <c r="E14" s="39"/>
      <c r="F14" s="39"/>
      <c r="G14" s="39"/>
      <c r="H14" s="39"/>
      <c r="I14" s="39"/>
      <c r="J14" s="39"/>
    </row>
    <row r="15" spans="1:181" s="11" customFormat="1">
      <c r="A15" s="40"/>
      <c r="B15" s="41"/>
      <c r="C15" s="42"/>
      <c r="D15" s="43"/>
      <c r="E15" s="44"/>
      <c r="F15" s="44"/>
      <c r="G15" s="45"/>
      <c r="H15" s="45"/>
      <c r="I15" s="45"/>
      <c r="J15" s="45"/>
    </row>
    <row r="16" spans="1:181" s="11" customFormat="1" ht="20.100000000000001">
      <c r="A16" s="40" t="s">
        <v>25</v>
      </c>
      <c r="B16" s="41" t="s">
        <v>819</v>
      </c>
      <c r="C16" s="46">
        <v>3</v>
      </c>
      <c r="D16" s="46" t="s">
        <v>613</v>
      </c>
      <c r="E16" s="47">
        <v>0</v>
      </c>
      <c r="F16" s="47">
        <v>18900</v>
      </c>
      <c r="G16" s="48">
        <f>C16*E16</f>
        <v>0</v>
      </c>
      <c r="H16" s="48">
        <f>F16*C16</f>
        <v>56700</v>
      </c>
      <c r="I16" s="48">
        <f>H16+G16</f>
        <v>56700</v>
      </c>
      <c r="J16" s="48"/>
    </row>
    <row r="17" spans="1:10" s="11" customFormat="1" ht="39.950000000000003">
      <c r="A17" s="40" t="s">
        <v>28</v>
      </c>
      <c r="B17" s="41" t="s">
        <v>820</v>
      </c>
      <c r="C17" s="46">
        <v>1.5</v>
      </c>
      <c r="D17" s="46" t="s">
        <v>613</v>
      </c>
      <c r="E17" s="47"/>
      <c r="F17" s="47">
        <v>20900</v>
      </c>
      <c r="G17" s="48">
        <f t="shared" ref="G17:G22" si="0">C17*E17</f>
        <v>0</v>
      </c>
      <c r="H17" s="48">
        <f t="shared" ref="H17:H22" si="1">F17*C17</f>
        <v>31350</v>
      </c>
      <c r="I17" s="48">
        <f t="shared" ref="I17:I22" si="2">H17+G17</f>
        <v>31350</v>
      </c>
      <c r="J17" s="48"/>
    </row>
    <row r="18" spans="1:10" s="11" customFormat="1" ht="39.950000000000003">
      <c r="A18" s="40" t="s">
        <v>30</v>
      </c>
      <c r="B18" s="41" t="s">
        <v>821</v>
      </c>
      <c r="C18" s="46">
        <v>1.5</v>
      </c>
      <c r="D18" s="46" t="s">
        <v>613</v>
      </c>
      <c r="E18" s="47"/>
      <c r="F18" s="47">
        <v>18900</v>
      </c>
      <c r="G18" s="48">
        <f t="shared" si="0"/>
        <v>0</v>
      </c>
      <c r="H18" s="48">
        <f t="shared" si="1"/>
        <v>28350</v>
      </c>
      <c r="I18" s="48">
        <f t="shared" si="2"/>
        <v>28350</v>
      </c>
      <c r="J18" s="48"/>
    </row>
    <row r="19" spans="1:10" s="11" customFormat="1" ht="20.100000000000001">
      <c r="A19" s="40" t="s">
        <v>32</v>
      </c>
      <c r="B19" s="41" t="s">
        <v>822</v>
      </c>
      <c r="C19" s="46">
        <v>3</v>
      </c>
      <c r="D19" s="46" t="s">
        <v>613</v>
      </c>
      <c r="E19" s="47"/>
      <c r="F19" s="47">
        <v>9400</v>
      </c>
      <c r="G19" s="48">
        <f t="shared" si="0"/>
        <v>0</v>
      </c>
      <c r="H19" s="48">
        <f t="shared" si="1"/>
        <v>28200</v>
      </c>
      <c r="I19" s="48">
        <f t="shared" si="2"/>
        <v>28200</v>
      </c>
      <c r="J19" s="48"/>
    </row>
    <row r="20" spans="1:10" s="11" customFormat="1" ht="20.100000000000001">
      <c r="A20" s="40" t="s">
        <v>34</v>
      </c>
      <c r="B20" s="41" t="s">
        <v>617</v>
      </c>
      <c r="C20" s="46">
        <v>3</v>
      </c>
      <c r="D20" s="46" t="s">
        <v>613</v>
      </c>
      <c r="E20" s="47"/>
      <c r="F20" s="47">
        <v>7800</v>
      </c>
      <c r="G20" s="48">
        <f t="shared" si="0"/>
        <v>0</v>
      </c>
      <c r="H20" s="48">
        <f t="shared" si="1"/>
        <v>23400</v>
      </c>
      <c r="I20" s="48">
        <f t="shared" si="2"/>
        <v>23400</v>
      </c>
      <c r="J20" s="48"/>
    </row>
    <row r="21" spans="1:10" s="11" customFormat="1" ht="20.100000000000001">
      <c r="A21" s="40" t="s">
        <v>36</v>
      </c>
      <c r="B21" s="41" t="s">
        <v>618</v>
      </c>
      <c r="C21" s="46">
        <v>3</v>
      </c>
      <c r="D21" s="46" t="s">
        <v>613</v>
      </c>
      <c r="E21" s="47"/>
      <c r="F21" s="47">
        <v>8800</v>
      </c>
      <c r="G21" s="48">
        <f t="shared" si="0"/>
        <v>0</v>
      </c>
      <c r="H21" s="48">
        <f t="shared" si="1"/>
        <v>26400</v>
      </c>
      <c r="I21" s="48">
        <f t="shared" si="2"/>
        <v>26400</v>
      </c>
      <c r="J21" s="48"/>
    </row>
    <row r="22" spans="1:10" s="11" customFormat="1" ht="12.6">
      <c r="A22" s="40"/>
      <c r="B22" s="41"/>
      <c r="C22" s="46"/>
      <c r="D22" s="46"/>
      <c r="E22" s="47"/>
      <c r="F22" s="47"/>
      <c r="G22" s="48">
        <f t="shared" si="0"/>
        <v>0</v>
      </c>
      <c r="H22" s="48">
        <f t="shared" si="1"/>
        <v>0</v>
      </c>
      <c r="I22" s="48">
        <f t="shared" si="2"/>
        <v>0</v>
      </c>
      <c r="J22" s="48"/>
    </row>
    <row r="23" spans="1:10" s="11" customFormat="1" ht="11.1" thickBot="1">
      <c r="A23" s="40"/>
      <c r="B23" s="41"/>
      <c r="C23" s="205" t="s">
        <v>823</v>
      </c>
      <c r="D23" s="206"/>
      <c r="E23" s="206"/>
      <c r="F23" s="207"/>
      <c r="G23" s="53"/>
      <c r="H23" s="53"/>
      <c r="I23" s="145">
        <f>SUM(I16:I22)</f>
        <v>194400</v>
      </c>
      <c r="J23" s="67"/>
    </row>
    <row r="24" spans="1:10" s="11" customFormat="1" ht="11.1" thickBot="1">
      <c r="A24" s="35" t="s">
        <v>38</v>
      </c>
      <c r="B24" s="36" t="s">
        <v>824</v>
      </c>
      <c r="C24" s="36"/>
      <c r="D24" s="36"/>
      <c r="E24" s="39"/>
      <c r="F24" s="39"/>
      <c r="G24" s="48">
        <f t="shared" ref="G24:G53" si="3">C24*E24</f>
        <v>0</v>
      </c>
      <c r="H24" s="48">
        <f t="shared" ref="H24:H53" si="4">F24*C24</f>
        <v>0</v>
      </c>
      <c r="I24" s="54"/>
      <c r="J24" s="39"/>
    </row>
    <row r="25" spans="1:10" s="11" customFormat="1">
      <c r="A25" s="40"/>
      <c r="B25" s="41"/>
      <c r="C25" s="42"/>
      <c r="D25" s="43"/>
      <c r="E25" s="45"/>
      <c r="F25" s="45"/>
      <c r="G25" s="48">
        <f t="shared" si="3"/>
        <v>0</v>
      </c>
      <c r="H25" s="48">
        <f t="shared" si="4"/>
        <v>0</v>
      </c>
      <c r="I25" s="45"/>
      <c r="J25" s="45"/>
    </row>
    <row r="26" spans="1:10" s="11" customFormat="1" ht="69.95">
      <c r="A26" s="40" t="s">
        <v>41</v>
      </c>
      <c r="B26" s="41" t="s">
        <v>825</v>
      </c>
      <c r="C26" s="42">
        <v>0</v>
      </c>
      <c r="D26" s="42" t="s">
        <v>620</v>
      </c>
      <c r="E26" s="47">
        <v>4000</v>
      </c>
      <c r="F26" s="47">
        <v>2300</v>
      </c>
      <c r="G26" s="48">
        <f t="shared" si="3"/>
        <v>0</v>
      </c>
      <c r="H26" s="48">
        <f t="shared" si="4"/>
        <v>0</v>
      </c>
      <c r="I26" s="48">
        <f t="shared" ref="I26:I33" si="5">H26+G26</f>
        <v>0</v>
      </c>
      <c r="J26" s="48"/>
    </row>
    <row r="27" spans="1:10" s="11" customFormat="1" ht="90">
      <c r="A27" s="40" t="s">
        <v>44</v>
      </c>
      <c r="B27" s="41" t="s">
        <v>826</v>
      </c>
      <c r="C27" s="42">
        <v>0</v>
      </c>
      <c r="D27" s="42" t="s">
        <v>621</v>
      </c>
      <c r="E27" s="47">
        <v>3500</v>
      </c>
      <c r="F27" s="47">
        <v>2000</v>
      </c>
      <c r="G27" s="48">
        <f t="shared" si="3"/>
        <v>0</v>
      </c>
      <c r="H27" s="48">
        <f t="shared" si="4"/>
        <v>0</v>
      </c>
      <c r="I27" s="48">
        <f t="shared" si="5"/>
        <v>0</v>
      </c>
      <c r="J27" s="48"/>
    </row>
    <row r="28" spans="1:10" s="11" customFormat="1" ht="20.100000000000001">
      <c r="A28" s="40" t="s">
        <v>46</v>
      </c>
      <c r="B28" s="41" t="s">
        <v>827</v>
      </c>
      <c r="C28" s="42">
        <v>4</v>
      </c>
      <c r="D28" s="42" t="s">
        <v>620</v>
      </c>
      <c r="E28" s="47">
        <v>900</v>
      </c>
      <c r="F28" s="47">
        <v>300</v>
      </c>
      <c r="G28" s="48">
        <f t="shared" si="3"/>
        <v>3600</v>
      </c>
      <c r="H28" s="48">
        <f t="shared" si="4"/>
        <v>1200</v>
      </c>
      <c r="I28" s="48">
        <f>H28+G28</f>
        <v>4800</v>
      </c>
      <c r="J28" s="48"/>
    </row>
    <row r="29" spans="1:10" s="11" customFormat="1" ht="20.100000000000001">
      <c r="A29" s="40" t="s">
        <v>48</v>
      </c>
      <c r="B29" s="41" t="s">
        <v>828</v>
      </c>
      <c r="C29" s="42">
        <v>4</v>
      </c>
      <c r="D29" s="42" t="s">
        <v>613</v>
      </c>
      <c r="E29" s="47">
        <v>900</v>
      </c>
      <c r="F29" s="47">
        <v>300</v>
      </c>
      <c r="G29" s="48">
        <f t="shared" si="3"/>
        <v>3600</v>
      </c>
      <c r="H29" s="48">
        <f t="shared" si="4"/>
        <v>1200</v>
      </c>
      <c r="I29" s="48">
        <f t="shared" si="5"/>
        <v>4800</v>
      </c>
      <c r="J29" s="48"/>
    </row>
    <row r="30" spans="1:10" s="11" customFormat="1" ht="30">
      <c r="A30" s="40" t="s">
        <v>50</v>
      </c>
      <c r="B30" s="41" t="s">
        <v>51</v>
      </c>
      <c r="C30" s="42">
        <v>120</v>
      </c>
      <c r="D30" s="42" t="s">
        <v>622</v>
      </c>
      <c r="E30" s="47">
        <v>65</v>
      </c>
      <c r="F30" s="47">
        <v>25</v>
      </c>
      <c r="G30" s="48">
        <f t="shared" si="3"/>
        <v>7800</v>
      </c>
      <c r="H30" s="48">
        <f t="shared" si="4"/>
        <v>3000</v>
      </c>
      <c r="I30" s="48">
        <f t="shared" si="5"/>
        <v>10800</v>
      </c>
      <c r="J30" s="48"/>
    </row>
    <row r="31" spans="1:10" s="11" customFormat="1" ht="20.100000000000001">
      <c r="A31" s="40" t="s">
        <v>53</v>
      </c>
      <c r="B31" s="41" t="s">
        <v>54</v>
      </c>
      <c r="C31" s="42">
        <v>1</v>
      </c>
      <c r="D31" s="42" t="s">
        <v>620</v>
      </c>
      <c r="E31" s="47">
        <v>3500</v>
      </c>
      <c r="F31" s="47">
        <v>2000</v>
      </c>
      <c r="G31" s="48">
        <f t="shared" si="3"/>
        <v>3500</v>
      </c>
      <c r="H31" s="48">
        <f t="shared" si="4"/>
        <v>2000</v>
      </c>
      <c r="I31" s="48">
        <f t="shared" si="5"/>
        <v>5500</v>
      </c>
      <c r="J31" s="48"/>
    </row>
    <row r="32" spans="1:10" s="11" customFormat="1" ht="12.6">
      <c r="A32" s="40" t="s">
        <v>55</v>
      </c>
      <c r="B32" s="41" t="s">
        <v>56</v>
      </c>
      <c r="C32" s="42">
        <v>120</v>
      </c>
      <c r="D32" s="42" t="s">
        <v>622</v>
      </c>
      <c r="E32" s="47">
        <v>15</v>
      </c>
      <c r="F32" s="47">
        <v>40</v>
      </c>
      <c r="G32" s="48">
        <f t="shared" si="3"/>
        <v>1800</v>
      </c>
      <c r="H32" s="48">
        <f t="shared" si="4"/>
        <v>4800</v>
      </c>
      <c r="I32" s="48">
        <f t="shared" si="5"/>
        <v>6600</v>
      </c>
      <c r="J32" s="48"/>
    </row>
    <row r="33" spans="1:11" s="11" customFormat="1" ht="12.6">
      <c r="A33" s="40" t="s">
        <v>57</v>
      </c>
      <c r="B33" s="41" t="s">
        <v>58</v>
      </c>
      <c r="C33" s="42">
        <v>1</v>
      </c>
      <c r="D33" s="42" t="s">
        <v>43</v>
      </c>
      <c r="E33" s="47">
        <v>1200</v>
      </c>
      <c r="F33" s="47">
        <v>600</v>
      </c>
      <c r="G33" s="48">
        <f t="shared" si="3"/>
        <v>1200</v>
      </c>
      <c r="H33" s="48">
        <f t="shared" si="4"/>
        <v>600</v>
      </c>
      <c r="I33" s="48">
        <f t="shared" si="5"/>
        <v>1800</v>
      </c>
      <c r="J33" s="48"/>
    </row>
    <row r="34" spans="1:11" s="11" customFormat="1">
      <c r="A34" s="40"/>
      <c r="B34" s="41"/>
      <c r="C34" s="42"/>
      <c r="D34" s="42"/>
      <c r="E34" s="48"/>
      <c r="F34" s="48">
        <v>0</v>
      </c>
      <c r="G34" s="48">
        <f t="shared" si="3"/>
        <v>0</v>
      </c>
      <c r="H34" s="48">
        <f t="shared" si="4"/>
        <v>0</v>
      </c>
      <c r="I34" s="48"/>
      <c r="J34" s="48"/>
    </row>
    <row r="35" spans="1:11" s="11" customFormat="1" ht="33.950000000000003" customHeight="1" thickBot="1">
      <c r="A35" s="50"/>
      <c r="B35" s="51"/>
      <c r="C35" s="56"/>
      <c r="D35" s="56"/>
      <c r="E35" s="203" t="s">
        <v>829</v>
      </c>
      <c r="F35" s="204"/>
      <c r="G35" s="57"/>
      <c r="H35" s="57" t="s">
        <v>624</v>
      </c>
      <c r="I35" s="58">
        <f>I26+I27+I28+I29+I30+I31+I32+I33</f>
        <v>34300</v>
      </c>
      <c r="J35" s="58"/>
    </row>
    <row r="36" spans="1:11" s="11" customFormat="1" ht="11.1" thickBot="1">
      <c r="A36" s="35" t="s">
        <v>59</v>
      </c>
      <c r="B36" s="36" t="s">
        <v>60</v>
      </c>
      <c r="C36" s="36"/>
      <c r="D36" s="36"/>
      <c r="E36" s="39"/>
      <c r="F36" s="39"/>
      <c r="G36" s="48">
        <f t="shared" ref="G36" si="6">C36*E36</f>
        <v>0</v>
      </c>
      <c r="H36" s="48">
        <f t="shared" ref="H36" si="7">F36*C36</f>
        <v>0</v>
      </c>
      <c r="I36" s="39"/>
      <c r="J36" s="39"/>
    </row>
    <row r="37" spans="1:11" s="11" customFormat="1" ht="11.1" thickBot="1">
      <c r="A37" s="35" t="s">
        <v>59</v>
      </c>
      <c r="B37" s="36" t="s">
        <v>305</v>
      </c>
      <c r="C37" s="36"/>
      <c r="D37" s="36"/>
      <c r="E37" s="39"/>
      <c r="F37" s="39"/>
      <c r="G37" s="48">
        <f t="shared" si="3"/>
        <v>0</v>
      </c>
      <c r="H37" s="48">
        <f t="shared" si="4"/>
        <v>0</v>
      </c>
      <c r="I37" s="39"/>
      <c r="J37" s="39"/>
    </row>
    <row r="38" spans="1:11" s="11" customFormat="1" ht="20.100000000000001">
      <c r="A38" s="40" t="s">
        <v>61</v>
      </c>
      <c r="B38" s="59" t="s">
        <v>307</v>
      </c>
      <c r="C38" s="42">
        <v>82</v>
      </c>
      <c r="D38" s="42" t="s">
        <v>52</v>
      </c>
      <c r="E38" s="47">
        <v>15</v>
      </c>
      <c r="F38" s="47">
        <v>40</v>
      </c>
      <c r="G38" s="48">
        <f t="shared" si="3"/>
        <v>1230</v>
      </c>
      <c r="H38" s="48">
        <f t="shared" si="4"/>
        <v>3280</v>
      </c>
      <c r="I38" s="48">
        <f>C38*E38+C38*F38</f>
        <v>4510</v>
      </c>
      <c r="J38" s="48"/>
    </row>
    <row r="39" spans="1:11" s="11" customFormat="1" ht="20.100000000000001">
      <c r="A39" s="40" t="s">
        <v>111</v>
      </c>
      <c r="B39" s="41" t="s">
        <v>309</v>
      </c>
      <c r="C39" s="42">
        <v>82</v>
      </c>
      <c r="D39" s="42" t="s">
        <v>52</v>
      </c>
      <c r="E39" s="47">
        <v>15</v>
      </c>
      <c r="F39" s="47">
        <v>40</v>
      </c>
      <c r="G39" s="48">
        <f t="shared" si="3"/>
        <v>1230</v>
      </c>
      <c r="H39" s="48">
        <f t="shared" si="4"/>
        <v>3280</v>
      </c>
      <c r="I39" s="48">
        <f t="shared" ref="I39:I59" si="8">C39*E39+C39*F39</f>
        <v>4510</v>
      </c>
      <c r="J39" s="48"/>
    </row>
    <row r="40" spans="1:11" s="11" customFormat="1" ht="45" customHeight="1">
      <c r="A40" s="40" t="s">
        <v>147</v>
      </c>
      <c r="B40" s="41" t="s">
        <v>311</v>
      </c>
      <c r="C40" s="42">
        <v>4</v>
      </c>
      <c r="D40" s="42" t="s">
        <v>120</v>
      </c>
      <c r="E40" s="47">
        <v>450</v>
      </c>
      <c r="F40" s="47">
        <v>600</v>
      </c>
      <c r="G40" s="48">
        <f t="shared" si="3"/>
        <v>1800</v>
      </c>
      <c r="H40" s="48">
        <f t="shared" si="4"/>
        <v>2400</v>
      </c>
      <c r="I40" s="48">
        <f t="shared" si="8"/>
        <v>4200</v>
      </c>
      <c r="J40" s="48"/>
      <c r="K40" s="146"/>
    </row>
    <row r="41" spans="1:11" s="11" customFormat="1" ht="51" customHeight="1">
      <c r="A41" s="40" t="s">
        <v>179</v>
      </c>
      <c r="B41" s="41" t="s">
        <v>313</v>
      </c>
      <c r="C41" s="42">
        <v>1</v>
      </c>
      <c r="D41" s="42" t="s">
        <v>120</v>
      </c>
      <c r="E41" s="47">
        <v>110</v>
      </c>
      <c r="F41" s="47">
        <v>720</v>
      </c>
      <c r="G41" s="48">
        <f t="shared" si="3"/>
        <v>110</v>
      </c>
      <c r="H41" s="48">
        <f t="shared" si="4"/>
        <v>720</v>
      </c>
      <c r="I41" s="48">
        <f t="shared" si="8"/>
        <v>830</v>
      </c>
      <c r="J41" s="48"/>
    </row>
    <row r="42" spans="1:11" s="11" customFormat="1" ht="30">
      <c r="A42" s="40" t="s">
        <v>200</v>
      </c>
      <c r="B42" s="41" t="s">
        <v>315</v>
      </c>
      <c r="C42" s="42">
        <v>3</v>
      </c>
      <c r="D42" s="42" t="s">
        <v>830</v>
      </c>
      <c r="E42" s="47">
        <v>110</v>
      </c>
      <c r="F42" s="47">
        <v>720</v>
      </c>
      <c r="G42" s="48">
        <f t="shared" si="3"/>
        <v>330</v>
      </c>
      <c r="H42" s="48">
        <f t="shared" si="4"/>
        <v>2160</v>
      </c>
      <c r="I42" s="48">
        <f>C42*E42+C42*F42</f>
        <v>2490</v>
      </c>
      <c r="J42" s="48"/>
    </row>
    <row r="43" spans="1:11" s="11" customFormat="1" ht="30">
      <c r="A43" s="40" t="s">
        <v>221</v>
      </c>
      <c r="B43" s="41" t="s">
        <v>317</v>
      </c>
      <c r="C43" s="42">
        <v>12.37</v>
      </c>
      <c r="D43" s="42" t="s">
        <v>76</v>
      </c>
      <c r="E43" s="47">
        <v>1623</v>
      </c>
      <c r="F43" s="47">
        <v>920</v>
      </c>
      <c r="G43" s="48">
        <f t="shared" si="3"/>
        <v>20076.509999999998</v>
      </c>
      <c r="H43" s="48">
        <f t="shared" si="4"/>
        <v>11380.4</v>
      </c>
      <c r="I43" s="48">
        <f>C43*E43+C43*F43</f>
        <v>31456.909999999996</v>
      </c>
      <c r="J43" s="48"/>
    </row>
    <row r="44" spans="1:11" s="11" customFormat="1" ht="20.100000000000001">
      <c r="A44" s="40" t="s">
        <v>244</v>
      </c>
      <c r="B44" s="41" t="s">
        <v>319</v>
      </c>
      <c r="C44" s="42">
        <v>3</v>
      </c>
      <c r="D44" s="42" t="s">
        <v>647</v>
      </c>
      <c r="E44" s="47">
        <v>450</v>
      </c>
      <c r="F44" s="47">
        <v>2480</v>
      </c>
      <c r="G44" s="48">
        <f t="shared" si="3"/>
        <v>1350</v>
      </c>
      <c r="H44" s="48">
        <f t="shared" si="4"/>
        <v>7440</v>
      </c>
      <c r="I44" s="48">
        <f t="shared" si="8"/>
        <v>8790</v>
      </c>
      <c r="J44" s="48"/>
    </row>
    <row r="45" spans="1:11" s="11" customFormat="1" ht="30">
      <c r="A45" s="40" t="s">
        <v>275</v>
      </c>
      <c r="B45" s="41" t="s">
        <v>321</v>
      </c>
      <c r="C45" s="42">
        <v>3</v>
      </c>
      <c r="D45" s="42" t="s">
        <v>79</v>
      </c>
      <c r="E45" s="47">
        <v>28</v>
      </c>
      <c r="F45" s="47">
        <v>180</v>
      </c>
      <c r="G45" s="48">
        <f t="shared" si="3"/>
        <v>84</v>
      </c>
      <c r="H45" s="48">
        <f t="shared" si="4"/>
        <v>540</v>
      </c>
      <c r="I45" s="48">
        <f t="shared" si="8"/>
        <v>624</v>
      </c>
      <c r="J45" s="48"/>
    </row>
    <row r="46" spans="1:11" s="11" customFormat="1" ht="30" customHeight="1">
      <c r="A46" s="40" t="s">
        <v>304</v>
      </c>
      <c r="B46" s="41" t="s">
        <v>323</v>
      </c>
      <c r="C46" s="42">
        <v>4</v>
      </c>
      <c r="D46" s="42" t="s">
        <v>79</v>
      </c>
      <c r="E46" s="47">
        <v>28</v>
      </c>
      <c r="F46" s="47">
        <v>180</v>
      </c>
      <c r="G46" s="48">
        <f t="shared" si="3"/>
        <v>112</v>
      </c>
      <c r="H46" s="48">
        <f t="shared" si="4"/>
        <v>720</v>
      </c>
      <c r="I46" s="48">
        <f t="shared" si="8"/>
        <v>832</v>
      </c>
      <c r="J46" s="48"/>
    </row>
    <row r="47" spans="1:11" s="11" customFormat="1" ht="20.100000000000001">
      <c r="A47" s="40" t="s">
        <v>345</v>
      </c>
      <c r="B47" s="41" t="s">
        <v>132</v>
      </c>
      <c r="C47" s="42">
        <v>2</v>
      </c>
      <c r="D47" s="42" t="s">
        <v>79</v>
      </c>
      <c r="E47" s="47">
        <v>28</v>
      </c>
      <c r="F47" s="47">
        <v>180</v>
      </c>
      <c r="G47" s="48">
        <f t="shared" si="3"/>
        <v>56</v>
      </c>
      <c r="H47" s="48">
        <f t="shared" si="4"/>
        <v>360</v>
      </c>
      <c r="I47" s="48">
        <f t="shared" si="8"/>
        <v>416</v>
      </c>
      <c r="J47" s="48"/>
    </row>
    <row r="48" spans="1:11" s="11" customFormat="1" ht="20.100000000000001">
      <c r="A48" s="40" t="s">
        <v>372</v>
      </c>
      <c r="B48" s="41" t="s">
        <v>326</v>
      </c>
      <c r="C48" s="42">
        <v>30</v>
      </c>
      <c r="D48" s="42" t="s">
        <v>52</v>
      </c>
      <c r="E48" s="47">
        <v>110</v>
      </c>
      <c r="F48" s="47">
        <v>90</v>
      </c>
      <c r="G48" s="48">
        <f t="shared" si="3"/>
        <v>3300</v>
      </c>
      <c r="H48" s="48">
        <f t="shared" si="4"/>
        <v>2700</v>
      </c>
      <c r="I48" s="48">
        <f t="shared" si="8"/>
        <v>6000</v>
      </c>
      <c r="J48" s="48"/>
    </row>
    <row r="49" spans="1:10" s="11" customFormat="1" ht="12.6">
      <c r="A49" s="40" t="s">
        <v>632</v>
      </c>
      <c r="B49" s="41" t="s">
        <v>328</v>
      </c>
      <c r="C49" s="42">
        <v>1</v>
      </c>
      <c r="D49" s="42" t="s">
        <v>151</v>
      </c>
      <c r="E49" s="47">
        <v>3300</v>
      </c>
      <c r="F49" s="47">
        <v>720</v>
      </c>
      <c r="G49" s="48">
        <f t="shared" si="3"/>
        <v>3300</v>
      </c>
      <c r="H49" s="48">
        <f t="shared" si="4"/>
        <v>720</v>
      </c>
      <c r="I49" s="48">
        <f t="shared" si="8"/>
        <v>4020</v>
      </c>
      <c r="J49" s="48"/>
    </row>
    <row r="50" spans="1:10" s="11" customFormat="1" ht="12.6">
      <c r="A50" s="40" t="s">
        <v>633</v>
      </c>
      <c r="B50" s="41" t="s">
        <v>330</v>
      </c>
      <c r="C50" s="42">
        <v>130</v>
      </c>
      <c r="D50" s="42" t="s">
        <v>52</v>
      </c>
      <c r="E50" s="47">
        <v>13</v>
      </c>
      <c r="F50" s="47">
        <v>25</v>
      </c>
      <c r="G50" s="48">
        <f t="shared" si="3"/>
        <v>1690</v>
      </c>
      <c r="H50" s="48">
        <f t="shared" si="4"/>
        <v>3250</v>
      </c>
      <c r="I50" s="48">
        <f t="shared" si="8"/>
        <v>4940</v>
      </c>
      <c r="J50" s="48"/>
    </row>
    <row r="51" spans="1:10" s="11" customFormat="1" ht="12.6">
      <c r="A51" s="40" t="s">
        <v>634</v>
      </c>
      <c r="B51" s="41" t="s">
        <v>332</v>
      </c>
      <c r="C51" s="42">
        <v>130</v>
      </c>
      <c r="D51" s="42" t="s">
        <v>52</v>
      </c>
      <c r="E51" s="47">
        <v>4</v>
      </c>
      <c r="F51" s="47">
        <v>28</v>
      </c>
      <c r="G51" s="48">
        <f t="shared" si="3"/>
        <v>520</v>
      </c>
      <c r="H51" s="48">
        <f t="shared" si="4"/>
        <v>3640</v>
      </c>
      <c r="I51" s="48">
        <f t="shared" si="8"/>
        <v>4160</v>
      </c>
      <c r="J51" s="48"/>
    </row>
    <row r="52" spans="1:10" s="11" customFormat="1" ht="20.100000000000001">
      <c r="A52" s="40" t="s">
        <v>635</v>
      </c>
      <c r="B52" s="41" t="s">
        <v>334</v>
      </c>
      <c r="C52" s="42">
        <v>3</v>
      </c>
      <c r="D52" s="42" t="s">
        <v>79</v>
      </c>
      <c r="E52" s="47">
        <v>700</v>
      </c>
      <c r="F52" s="47">
        <v>180</v>
      </c>
      <c r="G52" s="48">
        <f t="shared" si="3"/>
        <v>2100</v>
      </c>
      <c r="H52" s="48">
        <f t="shared" si="4"/>
        <v>540</v>
      </c>
      <c r="I52" s="48">
        <f t="shared" si="8"/>
        <v>2640</v>
      </c>
      <c r="J52" s="48"/>
    </row>
    <row r="53" spans="1:10" s="11" customFormat="1" ht="30">
      <c r="A53" s="40" t="s">
        <v>635</v>
      </c>
      <c r="B53" s="41" t="s">
        <v>97</v>
      </c>
      <c r="C53" s="42">
        <v>10</v>
      </c>
      <c r="D53" s="42" t="s">
        <v>79</v>
      </c>
      <c r="E53" s="47">
        <v>25</v>
      </c>
      <c r="F53" s="47">
        <v>120</v>
      </c>
      <c r="G53" s="48">
        <f t="shared" si="3"/>
        <v>250</v>
      </c>
      <c r="H53" s="48">
        <f t="shared" si="4"/>
        <v>1200</v>
      </c>
      <c r="I53" s="48">
        <f t="shared" si="8"/>
        <v>1450</v>
      </c>
      <c r="J53" s="48"/>
    </row>
    <row r="54" spans="1:10" s="11" customFormat="1" ht="30">
      <c r="A54" s="40" t="s">
        <v>636</v>
      </c>
      <c r="B54" s="41" t="s">
        <v>337</v>
      </c>
      <c r="C54" s="42">
        <v>10</v>
      </c>
      <c r="D54" s="42" t="s">
        <v>79</v>
      </c>
      <c r="E54" s="47">
        <v>450</v>
      </c>
      <c r="F54" s="47">
        <v>120</v>
      </c>
      <c r="G54" s="48">
        <f>C54*E54</f>
        <v>4500</v>
      </c>
      <c r="H54" s="48">
        <f>F54*C54</f>
        <v>1200</v>
      </c>
      <c r="I54" s="48">
        <f t="shared" si="8"/>
        <v>5700</v>
      </c>
      <c r="J54" s="48"/>
    </row>
    <row r="55" spans="1:10" s="11" customFormat="1" ht="20.100000000000001">
      <c r="A55" s="40" t="s">
        <v>637</v>
      </c>
      <c r="B55" s="41" t="s">
        <v>339</v>
      </c>
      <c r="C55" s="42">
        <v>45</v>
      </c>
      <c r="D55" s="42" t="s">
        <v>52</v>
      </c>
      <c r="E55" s="47">
        <v>350</v>
      </c>
      <c r="F55" s="47">
        <v>150</v>
      </c>
      <c r="G55" s="48">
        <f t="shared" ref="G55:G59" si="9">C55*E55</f>
        <v>15750</v>
      </c>
      <c r="H55" s="48">
        <f t="shared" ref="H55:H59" si="10">F55*C55</f>
        <v>6750</v>
      </c>
      <c r="I55" s="48">
        <f t="shared" si="8"/>
        <v>22500</v>
      </c>
      <c r="J55" s="48"/>
    </row>
    <row r="56" spans="1:10" s="11" customFormat="1" ht="20.100000000000001">
      <c r="A56" s="40" t="s">
        <v>638</v>
      </c>
      <c r="B56" s="41" t="s">
        <v>341</v>
      </c>
      <c r="C56" s="42">
        <v>6</v>
      </c>
      <c r="D56" s="42" t="s">
        <v>120</v>
      </c>
      <c r="E56" s="47">
        <v>700</v>
      </c>
      <c r="F56" s="47">
        <v>180</v>
      </c>
      <c r="G56" s="48">
        <f t="shared" si="9"/>
        <v>4200</v>
      </c>
      <c r="H56" s="48">
        <f t="shared" si="10"/>
        <v>1080</v>
      </c>
      <c r="I56" s="48">
        <f t="shared" si="8"/>
        <v>5280</v>
      </c>
      <c r="J56" s="67"/>
    </row>
    <row r="57" spans="1:10" s="11" customFormat="1" ht="12.6">
      <c r="A57" s="40" t="s">
        <v>639</v>
      </c>
      <c r="B57" s="68" t="s">
        <v>105</v>
      </c>
      <c r="C57" s="42">
        <v>30</v>
      </c>
      <c r="D57" s="42" t="s">
        <v>106</v>
      </c>
      <c r="E57" s="47">
        <v>38</v>
      </c>
      <c r="F57" s="47">
        <v>20</v>
      </c>
      <c r="G57" s="48">
        <f t="shared" si="9"/>
        <v>1140</v>
      </c>
      <c r="H57" s="48">
        <f t="shared" si="10"/>
        <v>600</v>
      </c>
      <c r="I57" s="48">
        <f t="shared" si="8"/>
        <v>1740</v>
      </c>
      <c r="J57" s="67"/>
    </row>
    <row r="58" spans="1:10" s="11" customFormat="1" ht="12.6">
      <c r="A58" s="40" t="s">
        <v>640</v>
      </c>
      <c r="B58" s="68" t="s">
        <v>108</v>
      </c>
      <c r="C58" s="42">
        <v>2</v>
      </c>
      <c r="D58" s="42" t="s">
        <v>120</v>
      </c>
      <c r="E58" s="47">
        <v>250</v>
      </c>
      <c r="F58" s="47">
        <v>65</v>
      </c>
      <c r="G58" s="48">
        <f t="shared" si="9"/>
        <v>500</v>
      </c>
      <c r="H58" s="48">
        <f t="shared" si="10"/>
        <v>130</v>
      </c>
      <c r="I58" s="48">
        <f t="shared" si="8"/>
        <v>630</v>
      </c>
      <c r="J58" s="67"/>
    </row>
    <row r="59" spans="1:10" s="11" customFormat="1" ht="20.100000000000001">
      <c r="A59" s="40" t="s">
        <v>641</v>
      </c>
      <c r="B59" s="41" t="s">
        <v>110</v>
      </c>
      <c r="C59" s="42">
        <v>4</v>
      </c>
      <c r="D59" s="42" t="s">
        <v>120</v>
      </c>
      <c r="E59" s="47">
        <v>55</v>
      </c>
      <c r="F59" s="47">
        <v>180</v>
      </c>
      <c r="G59" s="48">
        <f t="shared" si="9"/>
        <v>220</v>
      </c>
      <c r="H59" s="48">
        <f t="shared" si="10"/>
        <v>720</v>
      </c>
      <c r="I59" s="48">
        <f t="shared" si="8"/>
        <v>940</v>
      </c>
      <c r="J59" s="67"/>
    </row>
    <row r="60" spans="1:10" s="11" customFormat="1" ht="11.1" thickBot="1">
      <c r="A60" s="191"/>
      <c r="B60" s="192"/>
      <c r="C60" s="69"/>
      <c r="D60" s="70"/>
      <c r="E60" s="70"/>
      <c r="F60" s="70"/>
      <c r="G60" s="70"/>
      <c r="H60" s="70"/>
      <c r="I60" s="71">
        <f>SUM(I39:I59)</f>
        <v>114148.91</v>
      </c>
      <c r="J60" s="67"/>
    </row>
    <row r="61" spans="1:10" s="11" customFormat="1" ht="11.1" customHeight="1" thickBot="1">
      <c r="A61" s="184" t="s">
        <v>831</v>
      </c>
      <c r="B61" s="185"/>
      <c r="C61" s="186">
        <f>I60</f>
        <v>114148.91</v>
      </c>
      <c r="D61" s="187"/>
      <c r="E61" s="187"/>
      <c r="F61" s="187"/>
      <c r="G61" s="187"/>
      <c r="H61" s="187"/>
      <c r="I61" s="188"/>
      <c r="J61" s="67"/>
    </row>
    <row r="62" spans="1:10" s="11" customFormat="1" ht="11.1" thickBot="1">
      <c r="A62" s="35" t="s">
        <v>643</v>
      </c>
      <c r="B62" s="36" t="s">
        <v>346</v>
      </c>
      <c r="C62" s="36"/>
      <c r="D62" s="36"/>
      <c r="E62" s="39"/>
      <c r="F62" s="39"/>
      <c r="G62" s="48">
        <f t="shared" ref="G62:G77" si="11">C62*E62</f>
        <v>0</v>
      </c>
      <c r="H62" s="48">
        <f t="shared" ref="H62:H79" si="12">F62*C62</f>
        <v>0</v>
      </c>
      <c r="I62" s="39"/>
      <c r="J62" s="39"/>
    </row>
    <row r="63" spans="1:10" s="11" customFormat="1" ht="20.100000000000001">
      <c r="A63" s="40" t="s">
        <v>644</v>
      </c>
      <c r="B63" s="59" t="s">
        <v>348</v>
      </c>
      <c r="C63" s="42">
        <v>27</v>
      </c>
      <c r="D63" s="42" t="s">
        <v>52</v>
      </c>
      <c r="E63" s="47">
        <v>110</v>
      </c>
      <c r="F63" s="47">
        <v>90</v>
      </c>
      <c r="G63" s="48">
        <f t="shared" si="11"/>
        <v>2970</v>
      </c>
      <c r="H63" s="48">
        <f t="shared" si="12"/>
        <v>2430</v>
      </c>
      <c r="I63" s="48">
        <f>C63*E63+C63*F63</f>
        <v>5400</v>
      </c>
      <c r="J63" s="48"/>
    </row>
    <row r="64" spans="1:10" s="11" customFormat="1" ht="12.6">
      <c r="A64" s="40" t="s">
        <v>645</v>
      </c>
      <c r="B64" s="41" t="s">
        <v>350</v>
      </c>
      <c r="C64" s="42">
        <v>1</v>
      </c>
      <c r="D64" s="42" t="s">
        <v>117</v>
      </c>
      <c r="E64" s="47">
        <v>3300</v>
      </c>
      <c r="F64" s="47">
        <v>720</v>
      </c>
      <c r="G64" s="48">
        <f t="shared" si="11"/>
        <v>3300</v>
      </c>
      <c r="H64" s="48">
        <f t="shared" si="12"/>
        <v>720</v>
      </c>
      <c r="I64" s="48">
        <f t="shared" ref="I64:I66" si="13">C64*E64+C64*F64</f>
        <v>4020</v>
      </c>
      <c r="J64" s="48"/>
    </row>
    <row r="65" spans="1:11" s="11" customFormat="1" ht="20.100000000000001">
      <c r="A65" s="40" t="s">
        <v>646</v>
      </c>
      <c r="B65" s="41" t="s">
        <v>352</v>
      </c>
      <c r="C65" s="42">
        <v>1</v>
      </c>
      <c r="D65" s="42" t="s">
        <v>151</v>
      </c>
      <c r="E65" s="47">
        <v>55</v>
      </c>
      <c r="F65" s="47">
        <v>180</v>
      </c>
      <c r="G65" s="48">
        <f t="shared" si="11"/>
        <v>55</v>
      </c>
      <c r="H65" s="48">
        <f t="shared" si="12"/>
        <v>180</v>
      </c>
      <c r="I65" s="48">
        <f t="shared" si="13"/>
        <v>235</v>
      </c>
      <c r="J65" s="48"/>
    </row>
    <row r="66" spans="1:11" s="11" customFormat="1" ht="12.6">
      <c r="A66" s="40" t="s">
        <v>648</v>
      </c>
      <c r="B66" s="41" t="s">
        <v>354</v>
      </c>
      <c r="C66" s="42">
        <v>1</v>
      </c>
      <c r="D66" s="42" t="s">
        <v>120</v>
      </c>
      <c r="E66" s="47">
        <v>1300</v>
      </c>
      <c r="F66" s="47">
        <v>450</v>
      </c>
      <c r="G66" s="48">
        <f t="shared" si="11"/>
        <v>1300</v>
      </c>
      <c r="H66" s="48">
        <f t="shared" si="12"/>
        <v>450</v>
      </c>
      <c r="I66" s="48">
        <f t="shared" si="13"/>
        <v>1750</v>
      </c>
      <c r="J66" s="48"/>
      <c r="K66" s="146"/>
    </row>
    <row r="67" spans="1:11" s="11" customFormat="1" ht="12.6">
      <c r="A67" s="40" t="s">
        <v>649</v>
      </c>
      <c r="B67" s="41" t="s">
        <v>330</v>
      </c>
      <c r="C67" s="42">
        <v>54</v>
      </c>
      <c r="D67" s="42" t="s">
        <v>52</v>
      </c>
      <c r="E67" s="47">
        <v>13</v>
      </c>
      <c r="F67" s="47">
        <v>25</v>
      </c>
      <c r="G67" s="48">
        <f t="shared" si="11"/>
        <v>702</v>
      </c>
      <c r="H67" s="48">
        <f t="shared" si="12"/>
        <v>1350</v>
      </c>
      <c r="I67" s="48">
        <f>C67*E67+C67*F67</f>
        <v>2052</v>
      </c>
      <c r="J67" s="48"/>
    </row>
    <row r="68" spans="1:11" s="11" customFormat="1" ht="12.6">
      <c r="A68" s="40" t="s">
        <v>650</v>
      </c>
      <c r="B68" s="41" t="s">
        <v>332</v>
      </c>
      <c r="C68" s="42">
        <v>54</v>
      </c>
      <c r="D68" s="42" t="s">
        <v>52</v>
      </c>
      <c r="E68" s="47">
        <v>4</v>
      </c>
      <c r="F68" s="47">
        <v>28</v>
      </c>
      <c r="G68" s="48">
        <f t="shared" si="11"/>
        <v>216</v>
      </c>
      <c r="H68" s="48">
        <f t="shared" si="12"/>
        <v>1512</v>
      </c>
      <c r="I68" s="48">
        <f t="shared" ref="I68:I79" si="14">C68*E68+C68*F68</f>
        <v>1728</v>
      </c>
      <c r="J68" s="48"/>
    </row>
    <row r="69" spans="1:11" s="11" customFormat="1" ht="30">
      <c r="A69" s="40" t="s">
        <v>651</v>
      </c>
      <c r="B69" s="41" t="s">
        <v>97</v>
      </c>
      <c r="C69" s="42">
        <v>8</v>
      </c>
      <c r="D69" s="42" t="s">
        <v>120</v>
      </c>
      <c r="E69" s="47">
        <v>25</v>
      </c>
      <c r="F69" s="47">
        <v>120</v>
      </c>
      <c r="G69" s="48">
        <f t="shared" si="11"/>
        <v>200</v>
      </c>
      <c r="H69" s="48">
        <f t="shared" si="12"/>
        <v>960</v>
      </c>
      <c r="I69" s="48">
        <f t="shared" si="14"/>
        <v>1160</v>
      </c>
      <c r="J69" s="48"/>
    </row>
    <row r="70" spans="1:11" s="11" customFormat="1" ht="30">
      <c r="A70" s="40" t="s">
        <v>652</v>
      </c>
      <c r="B70" s="41" t="s">
        <v>359</v>
      </c>
      <c r="C70" s="42">
        <v>8</v>
      </c>
      <c r="D70" s="42" t="s">
        <v>120</v>
      </c>
      <c r="E70" s="47">
        <v>450</v>
      </c>
      <c r="F70" s="47">
        <v>120</v>
      </c>
      <c r="G70" s="48">
        <f t="shared" si="11"/>
        <v>3600</v>
      </c>
      <c r="H70" s="48">
        <f t="shared" si="12"/>
        <v>960</v>
      </c>
      <c r="I70" s="48">
        <f t="shared" si="14"/>
        <v>4560</v>
      </c>
      <c r="J70" s="48"/>
    </row>
    <row r="71" spans="1:11" s="11" customFormat="1" ht="20.100000000000001">
      <c r="A71" s="40" t="s">
        <v>653</v>
      </c>
      <c r="B71" s="41" t="s">
        <v>361</v>
      </c>
      <c r="C71" s="42">
        <v>35</v>
      </c>
      <c r="D71" s="42" t="s">
        <v>52</v>
      </c>
      <c r="E71" s="47">
        <v>350</v>
      </c>
      <c r="F71" s="47">
        <v>90</v>
      </c>
      <c r="G71" s="48">
        <f t="shared" si="11"/>
        <v>12250</v>
      </c>
      <c r="H71" s="48">
        <f t="shared" si="12"/>
        <v>3150</v>
      </c>
      <c r="I71" s="48">
        <f t="shared" si="14"/>
        <v>15400</v>
      </c>
      <c r="J71" s="48"/>
    </row>
    <row r="72" spans="1:11" s="11" customFormat="1" ht="30">
      <c r="A72" s="40" t="s">
        <v>654</v>
      </c>
      <c r="B72" s="41" t="s">
        <v>363</v>
      </c>
      <c r="C72" s="42">
        <v>24</v>
      </c>
      <c r="D72" s="42" t="s">
        <v>52</v>
      </c>
      <c r="E72" s="47">
        <v>450</v>
      </c>
      <c r="F72" s="47">
        <v>85</v>
      </c>
      <c r="G72" s="48">
        <f t="shared" si="11"/>
        <v>10800</v>
      </c>
      <c r="H72" s="48">
        <f t="shared" si="12"/>
        <v>2040</v>
      </c>
      <c r="I72" s="48">
        <f t="shared" si="14"/>
        <v>12840</v>
      </c>
      <c r="J72" s="48"/>
    </row>
    <row r="73" spans="1:11" s="11" customFormat="1" ht="20.100000000000001">
      <c r="A73" s="40" t="s">
        <v>655</v>
      </c>
      <c r="B73" s="41" t="s">
        <v>365</v>
      </c>
      <c r="C73" s="42">
        <v>8</v>
      </c>
      <c r="D73" s="42" t="s">
        <v>79</v>
      </c>
      <c r="E73" s="47">
        <v>230</v>
      </c>
      <c r="F73" s="47">
        <v>65</v>
      </c>
      <c r="G73" s="48">
        <f t="shared" si="11"/>
        <v>1840</v>
      </c>
      <c r="H73" s="48">
        <f t="shared" si="12"/>
        <v>520</v>
      </c>
      <c r="I73" s="48">
        <f t="shared" si="14"/>
        <v>2360</v>
      </c>
      <c r="J73" s="48"/>
    </row>
    <row r="74" spans="1:11" s="11" customFormat="1" ht="20.100000000000001">
      <c r="A74" s="40" t="s">
        <v>656</v>
      </c>
      <c r="B74" s="41" t="s">
        <v>138</v>
      </c>
      <c r="C74" s="42">
        <v>12</v>
      </c>
      <c r="D74" s="42" t="s">
        <v>79</v>
      </c>
      <c r="E74" s="47">
        <v>22</v>
      </c>
      <c r="F74" s="47">
        <v>65</v>
      </c>
      <c r="G74" s="48">
        <f t="shared" si="11"/>
        <v>264</v>
      </c>
      <c r="H74" s="48">
        <f t="shared" si="12"/>
        <v>780</v>
      </c>
      <c r="I74" s="48">
        <f t="shared" si="14"/>
        <v>1044</v>
      </c>
      <c r="J74" s="48"/>
    </row>
    <row r="75" spans="1:11" s="11" customFormat="1" ht="20.100000000000001">
      <c r="A75" s="40" t="s">
        <v>657</v>
      </c>
      <c r="B75" s="41" t="s">
        <v>368</v>
      </c>
      <c r="C75" s="42">
        <v>4</v>
      </c>
      <c r="D75" s="42" t="s">
        <v>79</v>
      </c>
      <c r="E75" s="47">
        <v>180</v>
      </c>
      <c r="F75" s="47">
        <v>65</v>
      </c>
      <c r="G75" s="48">
        <f t="shared" si="11"/>
        <v>720</v>
      </c>
      <c r="H75" s="48">
        <f t="shared" si="12"/>
        <v>260</v>
      </c>
      <c r="I75" s="48">
        <f t="shared" si="14"/>
        <v>980</v>
      </c>
      <c r="J75" s="48"/>
      <c r="K75" s="146"/>
    </row>
    <row r="76" spans="1:11" s="11" customFormat="1" ht="12.6">
      <c r="A76" s="40" t="s">
        <v>658</v>
      </c>
      <c r="B76" s="41" t="s">
        <v>142</v>
      </c>
      <c r="C76" s="42">
        <v>1</v>
      </c>
      <c r="D76" s="42" t="s">
        <v>79</v>
      </c>
      <c r="E76" s="47">
        <v>700</v>
      </c>
      <c r="F76" s="47">
        <v>180</v>
      </c>
      <c r="G76" s="48">
        <f t="shared" si="11"/>
        <v>700</v>
      </c>
      <c r="H76" s="48">
        <f t="shared" si="12"/>
        <v>180</v>
      </c>
      <c r="I76" s="48">
        <f t="shared" si="14"/>
        <v>880</v>
      </c>
      <c r="J76" s="48"/>
    </row>
    <row r="77" spans="1:11" s="11" customFormat="1" ht="12.6">
      <c r="A77" s="40" t="s">
        <v>659</v>
      </c>
      <c r="B77" s="68" t="s">
        <v>105</v>
      </c>
      <c r="C77" s="42">
        <v>26</v>
      </c>
      <c r="D77" s="42" t="s">
        <v>106</v>
      </c>
      <c r="E77" s="47">
        <v>38</v>
      </c>
      <c r="F77" s="47">
        <v>20</v>
      </c>
      <c r="G77" s="48">
        <f t="shared" si="11"/>
        <v>988</v>
      </c>
      <c r="H77" s="48">
        <f t="shared" si="12"/>
        <v>520</v>
      </c>
      <c r="I77" s="48">
        <f t="shared" si="14"/>
        <v>1508</v>
      </c>
      <c r="J77" s="48"/>
    </row>
    <row r="78" spans="1:11" s="11" customFormat="1" ht="12.6">
      <c r="A78" s="40" t="s">
        <v>660</v>
      </c>
      <c r="B78" s="68" t="s">
        <v>108</v>
      </c>
      <c r="C78" s="72">
        <v>2</v>
      </c>
      <c r="D78" s="72" t="s">
        <v>120</v>
      </c>
      <c r="E78" s="47">
        <v>250</v>
      </c>
      <c r="F78" s="47">
        <v>65</v>
      </c>
      <c r="G78" s="74" t="s">
        <v>661</v>
      </c>
      <c r="H78" s="48">
        <f t="shared" si="12"/>
        <v>130</v>
      </c>
      <c r="I78" s="48">
        <f t="shared" si="14"/>
        <v>630</v>
      </c>
      <c r="J78" s="48"/>
      <c r="K78" s="146"/>
    </row>
    <row r="79" spans="1:11" s="11" customFormat="1" ht="12.6">
      <c r="A79" s="40"/>
      <c r="B79" s="41"/>
      <c r="C79" s="42"/>
      <c r="D79" s="42"/>
      <c r="E79" s="47"/>
      <c r="F79" s="47"/>
      <c r="G79" s="48">
        <f t="shared" ref="G79" si="15">C79*E79</f>
        <v>0</v>
      </c>
      <c r="H79" s="48">
        <f t="shared" si="12"/>
        <v>0</v>
      </c>
      <c r="I79" s="48">
        <f t="shared" si="14"/>
        <v>0</v>
      </c>
      <c r="J79" s="48"/>
    </row>
    <row r="80" spans="1:11" s="11" customFormat="1" ht="12.6">
      <c r="A80" s="40"/>
      <c r="B80" s="41"/>
      <c r="C80" s="42"/>
      <c r="D80" s="42"/>
      <c r="E80" s="75"/>
      <c r="F80" s="75">
        <f>SUM(F63:F79)</f>
        <v>2368</v>
      </c>
      <c r="G80" s="67"/>
      <c r="H80" s="67"/>
      <c r="I80" s="67">
        <f>SUM(I63:I79)</f>
        <v>56547</v>
      </c>
      <c r="J80" s="67"/>
    </row>
    <row r="81" spans="1:12" s="11" customFormat="1" ht="11.1" customHeight="1" thickBot="1">
      <c r="A81" s="184" t="s">
        <v>662</v>
      </c>
      <c r="B81" s="185"/>
      <c r="C81" s="186">
        <f>I80</f>
        <v>56547</v>
      </c>
      <c r="D81" s="187"/>
      <c r="E81" s="187"/>
      <c r="F81" s="187"/>
      <c r="G81" s="187"/>
      <c r="H81" s="187"/>
      <c r="I81" s="188"/>
      <c r="J81" s="67"/>
    </row>
    <row r="82" spans="1:12" s="11" customFormat="1" ht="11.1" thickBot="1">
      <c r="A82" s="83"/>
      <c r="B82" s="84"/>
      <c r="C82" s="85"/>
      <c r="D82" s="85"/>
      <c r="E82" s="189"/>
      <c r="F82" s="190"/>
      <c r="G82" s="86"/>
      <c r="H82" s="86"/>
      <c r="I82" s="86"/>
      <c r="J82" s="86"/>
    </row>
    <row r="83" spans="1:12" s="11" customFormat="1" ht="11.1" thickBot="1">
      <c r="A83" s="87"/>
      <c r="B83" s="88"/>
      <c r="C83" s="89"/>
      <c r="D83" s="89"/>
      <c r="E83" s="178" t="s">
        <v>755</v>
      </c>
      <c r="F83" s="179"/>
      <c r="G83" s="90"/>
      <c r="H83" s="90" t="s">
        <v>756</v>
      </c>
      <c r="I83" s="90">
        <f>I35+C61+C81</f>
        <v>204995.91</v>
      </c>
      <c r="J83" s="91"/>
    </row>
    <row r="84" spans="1:12" s="11" customFormat="1" ht="11.1" thickBot="1">
      <c r="A84" s="83"/>
      <c r="B84" s="84"/>
      <c r="C84" s="85"/>
      <c r="D84" s="85"/>
      <c r="E84" s="92"/>
      <c r="F84" s="93"/>
      <c r="G84" s="86"/>
      <c r="H84" s="86"/>
      <c r="I84" s="94"/>
      <c r="J84" s="94"/>
    </row>
    <row r="85" spans="1:12" s="11" customFormat="1" ht="11.1" thickBot="1">
      <c r="A85" s="35" t="s">
        <v>472</v>
      </c>
      <c r="B85" s="36" t="s">
        <v>397</v>
      </c>
      <c r="C85" s="36"/>
      <c r="D85" s="36"/>
      <c r="E85" s="39"/>
      <c r="F85" s="39"/>
      <c r="G85" s="95"/>
      <c r="H85" s="39"/>
      <c r="I85" s="96"/>
      <c r="J85" s="96"/>
    </row>
    <row r="86" spans="1:12" s="11" customFormat="1" ht="20.100000000000001">
      <c r="A86" s="40" t="s">
        <v>474</v>
      </c>
      <c r="B86" s="97" t="s">
        <v>475</v>
      </c>
      <c r="C86" s="42">
        <v>90</v>
      </c>
      <c r="D86" s="42" t="s">
        <v>476</v>
      </c>
      <c r="E86" s="47">
        <v>44</v>
      </c>
      <c r="F86" s="47">
        <v>35</v>
      </c>
      <c r="G86" s="48">
        <f t="shared" ref="G86:G120" si="16">C86*E86</f>
        <v>3960</v>
      </c>
      <c r="H86" s="48">
        <f t="shared" ref="H86:H120" si="17">F86*C86</f>
        <v>3150</v>
      </c>
      <c r="I86" s="48">
        <f t="shared" ref="I86:I120" si="18">H86+G86</f>
        <v>7110</v>
      </c>
      <c r="J86" s="48"/>
    </row>
    <row r="87" spans="1:12" s="11" customFormat="1" ht="12.6">
      <c r="A87" s="40" t="s">
        <v>477</v>
      </c>
      <c r="B87" s="97" t="s">
        <v>478</v>
      </c>
      <c r="C87" s="42">
        <v>30</v>
      </c>
      <c r="D87" s="42" t="s">
        <v>476</v>
      </c>
      <c r="E87" s="47">
        <v>61</v>
      </c>
      <c r="F87" s="47">
        <v>55</v>
      </c>
      <c r="G87" s="48">
        <f t="shared" si="16"/>
        <v>1830</v>
      </c>
      <c r="H87" s="48">
        <f t="shared" si="17"/>
        <v>1650</v>
      </c>
      <c r="I87" s="48">
        <f t="shared" si="18"/>
        <v>3480</v>
      </c>
      <c r="J87" s="48"/>
    </row>
    <row r="88" spans="1:12" s="11" customFormat="1" ht="30">
      <c r="A88" s="40" t="s">
        <v>479</v>
      </c>
      <c r="B88" s="97" t="s">
        <v>480</v>
      </c>
      <c r="C88" s="42">
        <v>24</v>
      </c>
      <c r="D88" s="42" t="s">
        <v>476</v>
      </c>
      <c r="E88" s="47">
        <v>170</v>
      </c>
      <c r="F88" s="47">
        <v>65</v>
      </c>
      <c r="G88" s="48">
        <f t="shared" si="16"/>
        <v>4080</v>
      </c>
      <c r="H88" s="48">
        <f t="shared" si="17"/>
        <v>1560</v>
      </c>
      <c r="I88" s="48">
        <f t="shared" si="18"/>
        <v>5640</v>
      </c>
      <c r="J88" s="48"/>
    </row>
    <row r="89" spans="1:12" s="11" customFormat="1" ht="20.100000000000001">
      <c r="A89" s="40" t="s">
        <v>481</v>
      </c>
      <c r="B89" s="97" t="s">
        <v>482</v>
      </c>
      <c r="C89" s="42">
        <v>132</v>
      </c>
      <c r="D89" s="42" t="s">
        <v>476</v>
      </c>
      <c r="E89" s="47">
        <v>15</v>
      </c>
      <c r="F89" s="47">
        <v>35</v>
      </c>
      <c r="G89" s="48">
        <f t="shared" si="16"/>
        <v>1980</v>
      </c>
      <c r="H89" s="48">
        <f t="shared" si="17"/>
        <v>4620</v>
      </c>
      <c r="I89" s="48">
        <f t="shared" si="18"/>
        <v>6600</v>
      </c>
      <c r="J89" s="48"/>
    </row>
    <row r="90" spans="1:12" s="11" customFormat="1" ht="12.6">
      <c r="A90" s="40" t="s">
        <v>483</v>
      </c>
      <c r="B90" s="97" t="s">
        <v>484</v>
      </c>
      <c r="C90" s="42">
        <v>44</v>
      </c>
      <c r="D90" s="42" t="s">
        <v>476</v>
      </c>
      <c r="E90" s="47">
        <v>25</v>
      </c>
      <c r="F90" s="47">
        <v>35</v>
      </c>
      <c r="G90" s="48">
        <f t="shared" si="16"/>
        <v>1100</v>
      </c>
      <c r="H90" s="48">
        <f t="shared" si="17"/>
        <v>1540</v>
      </c>
      <c r="I90" s="48">
        <f t="shared" si="18"/>
        <v>2640</v>
      </c>
      <c r="J90" s="48"/>
    </row>
    <row r="91" spans="1:12" s="11" customFormat="1" ht="51" customHeight="1">
      <c r="A91" s="40" t="s">
        <v>485</v>
      </c>
      <c r="B91" s="97" t="s">
        <v>411</v>
      </c>
      <c r="C91" s="42">
        <v>80</v>
      </c>
      <c r="D91" s="42" t="s">
        <v>476</v>
      </c>
      <c r="E91" s="47">
        <v>170</v>
      </c>
      <c r="F91" s="47">
        <v>65</v>
      </c>
      <c r="G91" s="48">
        <f t="shared" si="16"/>
        <v>13600</v>
      </c>
      <c r="H91" s="48">
        <f t="shared" si="17"/>
        <v>5200</v>
      </c>
      <c r="I91" s="48">
        <f t="shared" si="18"/>
        <v>18800</v>
      </c>
      <c r="J91" s="48"/>
      <c r="K91" s="134"/>
      <c r="L91" s="134"/>
    </row>
    <row r="92" spans="1:12" s="11" customFormat="1" ht="30">
      <c r="A92" s="40" t="s">
        <v>486</v>
      </c>
      <c r="B92" s="97" t="s">
        <v>487</v>
      </c>
      <c r="C92" s="42">
        <v>192</v>
      </c>
      <c r="D92" s="42" t="s">
        <v>476</v>
      </c>
      <c r="E92" s="47">
        <v>11</v>
      </c>
      <c r="F92" s="47">
        <v>25</v>
      </c>
      <c r="G92" s="48">
        <f t="shared" si="16"/>
        <v>2112</v>
      </c>
      <c r="H92" s="48">
        <f t="shared" si="17"/>
        <v>4800</v>
      </c>
      <c r="I92" s="48">
        <f t="shared" si="18"/>
        <v>6912</v>
      </c>
      <c r="J92" s="48"/>
      <c r="K92" s="132"/>
      <c r="L92" s="134"/>
    </row>
    <row r="93" spans="1:12" s="11" customFormat="1" ht="12.6">
      <c r="A93" s="40" t="s">
        <v>488</v>
      </c>
      <c r="B93" s="97" t="s">
        <v>415</v>
      </c>
      <c r="C93" s="42">
        <v>22</v>
      </c>
      <c r="D93" s="42" t="s">
        <v>476</v>
      </c>
      <c r="E93" s="47">
        <v>78</v>
      </c>
      <c r="F93" s="47">
        <v>55</v>
      </c>
      <c r="G93" s="48">
        <f t="shared" si="16"/>
        <v>1716</v>
      </c>
      <c r="H93" s="48">
        <f t="shared" si="17"/>
        <v>1210</v>
      </c>
      <c r="I93" s="48">
        <f t="shared" si="18"/>
        <v>2926</v>
      </c>
      <c r="J93" s="48"/>
      <c r="K93" s="132"/>
      <c r="L93" s="134"/>
    </row>
    <row r="94" spans="1:12" s="11" customFormat="1" ht="30">
      <c r="A94" s="40" t="s">
        <v>489</v>
      </c>
      <c r="B94" s="97" t="s">
        <v>490</v>
      </c>
      <c r="C94" s="42">
        <v>740</v>
      </c>
      <c r="D94" s="42" t="s">
        <v>476</v>
      </c>
      <c r="E94" s="47">
        <v>11</v>
      </c>
      <c r="F94" s="47">
        <v>25</v>
      </c>
      <c r="G94" s="48">
        <f t="shared" si="16"/>
        <v>8140</v>
      </c>
      <c r="H94" s="48">
        <f t="shared" si="17"/>
        <v>18500</v>
      </c>
      <c r="I94" s="48">
        <f t="shared" si="18"/>
        <v>26640</v>
      </c>
      <c r="J94" s="48"/>
      <c r="K94" s="132"/>
      <c r="L94" s="134"/>
    </row>
    <row r="95" spans="1:12" s="11" customFormat="1" ht="20.100000000000001">
      <c r="A95" s="40" t="s">
        <v>491</v>
      </c>
      <c r="B95" s="97" t="s">
        <v>427</v>
      </c>
      <c r="C95" s="42">
        <v>60</v>
      </c>
      <c r="D95" s="42" t="s">
        <v>476</v>
      </c>
      <c r="E95" s="47">
        <v>65</v>
      </c>
      <c r="F95" s="47">
        <v>45</v>
      </c>
      <c r="G95" s="48">
        <f t="shared" si="16"/>
        <v>3900</v>
      </c>
      <c r="H95" s="48">
        <f t="shared" si="17"/>
        <v>2700</v>
      </c>
      <c r="I95" s="48">
        <f t="shared" si="18"/>
        <v>6600</v>
      </c>
      <c r="J95" s="48"/>
      <c r="K95" s="132"/>
      <c r="L95" s="134"/>
    </row>
    <row r="96" spans="1:12" s="11" customFormat="1" ht="20.100000000000001">
      <c r="A96" s="40" t="s">
        <v>492</v>
      </c>
      <c r="B96" s="97" t="s">
        <v>493</v>
      </c>
      <c r="C96" s="42">
        <v>180</v>
      </c>
      <c r="D96" s="42" t="s">
        <v>476</v>
      </c>
      <c r="E96" s="47">
        <v>53</v>
      </c>
      <c r="F96" s="47">
        <v>25</v>
      </c>
      <c r="G96" s="48">
        <f t="shared" si="16"/>
        <v>9540</v>
      </c>
      <c r="H96" s="48">
        <f t="shared" si="17"/>
        <v>4500</v>
      </c>
      <c r="I96" s="48">
        <f t="shared" si="18"/>
        <v>14040</v>
      </c>
      <c r="J96" s="48"/>
      <c r="K96" s="132"/>
      <c r="L96" s="134"/>
    </row>
    <row r="97" spans="1:12" s="11" customFormat="1" ht="12.6">
      <c r="A97" s="83" t="s">
        <v>494</v>
      </c>
      <c r="B97" s="97" t="s">
        <v>431</v>
      </c>
      <c r="C97" s="42">
        <v>40</v>
      </c>
      <c r="D97" s="42" t="s">
        <v>120</v>
      </c>
      <c r="E97" s="47">
        <v>25</v>
      </c>
      <c r="F97" s="47">
        <v>35</v>
      </c>
      <c r="G97" s="48">
        <f t="shared" si="16"/>
        <v>1000</v>
      </c>
      <c r="H97" s="48">
        <f t="shared" si="17"/>
        <v>1400</v>
      </c>
      <c r="I97" s="48">
        <f t="shared" si="18"/>
        <v>2400</v>
      </c>
      <c r="J97" s="48"/>
      <c r="K97" s="132"/>
      <c r="L97" s="134"/>
    </row>
    <row r="98" spans="1:12" s="11" customFormat="1" ht="20.100000000000001">
      <c r="A98" s="83" t="s">
        <v>495</v>
      </c>
      <c r="B98" s="97" t="s">
        <v>496</v>
      </c>
      <c r="C98" s="42">
        <v>32</v>
      </c>
      <c r="D98" s="42" t="s">
        <v>476</v>
      </c>
      <c r="E98" s="47">
        <v>42</v>
      </c>
      <c r="F98" s="47">
        <v>25</v>
      </c>
      <c r="G98" s="48">
        <f t="shared" si="16"/>
        <v>1344</v>
      </c>
      <c r="H98" s="48">
        <f t="shared" si="17"/>
        <v>800</v>
      </c>
      <c r="I98" s="48">
        <f t="shared" si="18"/>
        <v>2144</v>
      </c>
      <c r="J98" s="48"/>
      <c r="K98" s="132"/>
      <c r="L98" s="134"/>
    </row>
    <row r="99" spans="1:12" s="11" customFormat="1" ht="20.100000000000001">
      <c r="A99" s="83" t="s">
        <v>497</v>
      </c>
      <c r="B99" s="97" t="s">
        <v>427</v>
      </c>
      <c r="C99" s="42">
        <v>32</v>
      </c>
      <c r="D99" s="42" t="s">
        <v>476</v>
      </c>
      <c r="E99" s="47">
        <v>65</v>
      </c>
      <c r="F99" s="47">
        <v>45</v>
      </c>
      <c r="G99" s="48">
        <f t="shared" si="16"/>
        <v>2080</v>
      </c>
      <c r="H99" s="48">
        <f t="shared" si="17"/>
        <v>1440</v>
      </c>
      <c r="I99" s="48">
        <f t="shared" si="18"/>
        <v>3520</v>
      </c>
      <c r="J99" s="48"/>
      <c r="K99" s="132"/>
      <c r="L99" s="134"/>
    </row>
    <row r="100" spans="1:12" s="11" customFormat="1" ht="20.100000000000001">
      <c r="A100" s="83" t="s">
        <v>498</v>
      </c>
      <c r="B100" s="97" t="s">
        <v>499</v>
      </c>
      <c r="C100" s="42">
        <v>120</v>
      </c>
      <c r="D100" s="42" t="s">
        <v>476</v>
      </c>
      <c r="E100" s="47">
        <v>53</v>
      </c>
      <c r="F100" s="47">
        <v>25</v>
      </c>
      <c r="G100" s="48">
        <f t="shared" si="16"/>
        <v>6360</v>
      </c>
      <c r="H100" s="48">
        <f t="shared" si="17"/>
        <v>3000</v>
      </c>
      <c r="I100" s="48">
        <f t="shared" si="18"/>
        <v>9360</v>
      </c>
      <c r="J100" s="48"/>
      <c r="K100" s="132"/>
      <c r="L100" s="134"/>
    </row>
    <row r="101" spans="1:12" s="11" customFormat="1" ht="12.6">
      <c r="A101" s="83" t="s">
        <v>500</v>
      </c>
      <c r="B101" s="97" t="s">
        <v>431</v>
      </c>
      <c r="C101" s="42">
        <v>30</v>
      </c>
      <c r="D101" s="42" t="s">
        <v>120</v>
      </c>
      <c r="E101" s="47">
        <v>25</v>
      </c>
      <c r="F101" s="47">
        <v>35</v>
      </c>
      <c r="G101" s="48">
        <f t="shared" si="16"/>
        <v>750</v>
      </c>
      <c r="H101" s="48">
        <f t="shared" si="17"/>
        <v>1050</v>
      </c>
      <c r="I101" s="48">
        <f t="shared" si="18"/>
        <v>1800</v>
      </c>
      <c r="J101" s="48"/>
      <c r="K101" s="132"/>
      <c r="L101" s="134"/>
    </row>
    <row r="102" spans="1:12" s="11" customFormat="1" ht="20.100000000000001">
      <c r="A102" s="83" t="s">
        <v>501</v>
      </c>
      <c r="B102" s="97" t="s">
        <v>496</v>
      </c>
      <c r="C102" s="42">
        <v>24</v>
      </c>
      <c r="D102" s="42" t="s">
        <v>476</v>
      </c>
      <c r="E102" s="47">
        <v>42</v>
      </c>
      <c r="F102" s="47">
        <v>25</v>
      </c>
      <c r="G102" s="48">
        <f t="shared" si="16"/>
        <v>1008</v>
      </c>
      <c r="H102" s="48">
        <f t="shared" si="17"/>
        <v>600</v>
      </c>
      <c r="I102" s="48">
        <f t="shared" si="18"/>
        <v>1608</v>
      </c>
      <c r="J102" s="48"/>
      <c r="K102" s="132"/>
      <c r="L102" s="134"/>
    </row>
    <row r="103" spans="1:12" s="11" customFormat="1" ht="12.6">
      <c r="A103" s="83" t="s">
        <v>502</v>
      </c>
      <c r="B103" s="97" t="s">
        <v>435</v>
      </c>
      <c r="C103" s="42">
        <v>300</v>
      </c>
      <c r="D103" s="42" t="s">
        <v>476</v>
      </c>
      <c r="E103" s="47">
        <v>6.3</v>
      </c>
      <c r="F103" s="47">
        <v>15</v>
      </c>
      <c r="G103" s="48">
        <f t="shared" si="16"/>
        <v>1890</v>
      </c>
      <c r="H103" s="48">
        <f t="shared" si="17"/>
        <v>4500</v>
      </c>
      <c r="I103" s="48">
        <f t="shared" si="18"/>
        <v>6390</v>
      </c>
      <c r="J103" s="48"/>
      <c r="K103" s="132"/>
      <c r="L103" s="134"/>
    </row>
    <row r="104" spans="1:12" s="11" customFormat="1" ht="12.6">
      <c r="A104" s="83" t="s">
        <v>503</v>
      </c>
      <c r="B104" s="97" t="s">
        <v>437</v>
      </c>
      <c r="C104" s="42">
        <v>80</v>
      </c>
      <c r="D104" s="42" t="s">
        <v>120</v>
      </c>
      <c r="E104" s="47">
        <v>1</v>
      </c>
      <c r="F104" s="47">
        <v>10</v>
      </c>
      <c r="G104" s="48">
        <f t="shared" si="16"/>
        <v>80</v>
      </c>
      <c r="H104" s="48">
        <f t="shared" si="17"/>
        <v>800</v>
      </c>
      <c r="I104" s="48">
        <f t="shared" si="18"/>
        <v>880</v>
      </c>
      <c r="J104" s="48"/>
      <c r="K104" s="132"/>
      <c r="L104" s="134"/>
    </row>
    <row r="105" spans="1:12" s="11" customFormat="1" ht="20.100000000000001">
      <c r="A105" s="83" t="s">
        <v>504</v>
      </c>
      <c r="B105" s="147" t="s">
        <v>439</v>
      </c>
      <c r="C105" s="42">
        <v>16</v>
      </c>
      <c r="D105" s="42" t="s">
        <v>120</v>
      </c>
      <c r="E105" s="47">
        <v>125</v>
      </c>
      <c r="F105" s="47">
        <v>25</v>
      </c>
      <c r="G105" s="48">
        <f t="shared" si="16"/>
        <v>2000</v>
      </c>
      <c r="H105" s="48">
        <f t="shared" si="17"/>
        <v>400</v>
      </c>
      <c r="I105" s="48">
        <f t="shared" si="18"/>
        <v>2400</v>
      </c>
      <c r="J105" s="48"/>
      <c r="K105" s="132"/>
      <c r="L105" s="134"/>
    </row>
    <row r="106" spans="1:12" s="11" customFormat="1" ht="20.100000000000001">
      <c r="A106" s="83" t="s">
        <v>505</v>
      </c>
      <c r="B106" s="97" t="s">
        <v>506</v>
      </c>
      <c r="C106" s="42">
        <v>58</v>
      </c>
      <c r="D106" s="42" t="s">
        <v>120</v>
      </c>
      <c r="E106" s="47">
        <v>22</v>
      </c>
      <c r="F106" s="47">
        <v>25</v>
      </c>
      <c r="G106" s="48">
        <f t="shared" si="16"/>
        <v>1276</v>
      </c>
      <c r="H106" s="48">
        <f t="shared" si="17"/>
        <v>1450</v>
      </c>
      <c r="I106" s="48">
        <f t="shared" si="18"/>
        <v>2726</v>
      </c>
      <c r="J106" s="48"/>
      <c r="K106" s="132"/>
      <c r="L106" s="134"/>
    </row>
    <row r="107" spans="1:12" s="11" customFormat="1" ht="20.100000000000001">
      <c r="A107" s="83" t="s">
        <v>507</v>
      </c>
      <c r="B107" s="97" t="s">
        <v>443</v>
      </c>
      <c r="C107" s="42">
        <v>88</v>
      </c>
      <c r="D107" s="42" t="s">
        <v>120</v>
      </c>
      <c r="E107" s="47">
        <v>11</v>
      </c>
      <c r="F107" s="47">
        <v>25</v>
      </c>
      <c r="G107" s="48">
        <f t="shared" si="16"/>
        <v>968</v>
      </c>
      <c r="H107" s="48">
        <f t="shared" si="17"/>
        <v>2200</v>
      </c>
      <c r="I107" s="48">
        <f t="shared" si="18"/>
        <v>3168</v>
      </c>
      <c r="J107" s="48"/>
      <c r="K107" s="132"/>
      <c r="L107" s="134"/>
    </row>
    <row r="108" spans="1:12" s="11" customFormat="1" ht="12.6">
      <c r="A108" s="83" t="s">
        <v>508</v>
      </c>
      <c r="B108" s="97" t="s">
        <v>445</v>
      </c>
      <c r="C108" s="42">
        <v>300</v>
      </c>
      <c r="D108" s="42" t="s">
        <v>106</v>
      </c>
      <c r="E108" s="47">
        <v>7.6</v>
      </c>
      <c r="F108" s="47">
        <v>15</v>
      </c>
      <c r="G108" s="48">
        <f t="shared" si="16"/>
        <v>2280</v>
      </c>
      <c r="H108" s="48">
        <f t="shared" si="17"/>
        <v>4500</v>
      </c>
      <c r="I108" s="48">
        <f t="shared" si="18"/>
        <v>6780</v>
      </c>
      <c r="J108" s="48"/>
      <c r="K108" s="134"/>
      <c r="L108" s="134"/>
    </row>
    <row r="109" spans="1:12" s="11" customFormat="1" ht="12.6">
      <c r="A109" s="83" t="s">
        <v>509</v>
      </c>
      <c r="B109" s="97" t="s">
        <v>510</v>
      </c>
      <c r="C109" s="42">
        <v>4</v>
      </c>
      <c r="D109" s="42" t="s">
        <v>120</v>
      </c>
      <c r="E109" s="47">
        <v>450</v>
      </c>
      <c r="F109" s="47">
        <v>130</v>
      </c>
      <c r="G109" s="48">
        <f t="shared" si="16"/>
        <v>1800</v>
      </c>
      <c r="H109" s="48">
        <f t="shared" si="17"/>
        <v>520</v>
      </c>
      <c r="I109" s="48">
        <f t="shared" si="18"/>
        <v>2320</v>
      </c>
      <c r="J109" s="48"/>
    </row>
    <row r="110" spans="1:12" s="11" customFormat="1" ht="12.6">
      <c r="A110" s="83" t="s">
        <v>511</v>
      </c>
      <c r="B110" s="147" t="s">
        <v>512</v>
      </c>
      <c r="C110" s="42">
        <v>12</v>
      </c>
      <c r="D110" s="42" t="s">
        <v>106</v>
      </c>
      <c r="E110" s="47">
        <v>38</v>
      </c>
      <c r="F110" s="47">
        <v>20</v>
      </c>
      <c r="G110" s="48">
        <f t="shared" si="16"/>
        <v>456</v>
      </c>
      <c r="H110" s="48">
        <f t="shared" si="17"/>
        <v>240</v>
      </c>
      <c r="I110" s="48">
        <f t="shared" si="18"/>
        <v>696</v>
      </c>
      <c r="J110" s="48"/>
    </row>
    <row r="111" spans="1:12" s="11" customFormat="1" ht="12.6">
      <c r="A111" s="83" t="s">
        <v>513</v>
      </c>
      <c r="B111" s="147" t="s">
        <v>514</v>
      </c>
      <c r="C111" s="42">
        <v>16</v>
      </c>
      <c r="D111" s="42" t="s">
        <v>106</v>
      </c>
      <c r="E111" s="47">
        <v>28</v>
      </c>
      <c r="F111" s="47">
        <v>20</v>
      </c>
      <c r="G111" s="48">
        <f t="shared" si="16"/>
        <v>448</v>
      </c>
      <c r="H111" s="48">
        <f t="shared" si="17"/>
        <v>320</v>
      </c>
      <c r="I111" s="48">
        <f t="shared" si="18"/>
        <v>768</v>
      </c>
      <c r="J111" s="48"/>
    </row>
    <row r="112" spans="1:12" s="11" customFormat="1" ht="12.6">
      <c r="A112" s="83" t="s">
        <v>515</v>
      </c>
      <c r="B112" s="147" t="s">
        <v>516</v>
      </c>
      <c r="C112" s="42">
        <v>50</v>
      </c>
      <c r="D112" s="42" t="s">
        <v>106</v>
      </c>
      <c r="E112" s="73">
        <v>16</v>
      </c>
      <c r="F112" s="73">
        <v>20</v>
      </c>
      <c r="G112" s="48">
        <f t="shared" si="16"/>
        <v>800</v>
      </c>
      <c r="H112" s="48">
        <f t="shared" si="17"/>
        <v>1000</v>
      </c>
      <c r="I112" s="48">
        <f t="shared" si="18"/>
        <v>1800</v>
      </c>
      <c r="J112" s="98"/>
    </row>
    <row r="113" spans="1:181" s="11" customFormat="1" ht="12.6">
      <c r="A113" s="83" t="s">
        <v>517</v>
      </c>
      <c r="B113" s="97" t="s">
        <v>455</v>
      </c>
      <c r="C113" s="42">
        <v>2</v>
      </c>
      <c r="D113" s="42" t="s">
        <v>120</v>
      </c>
      <c r="E113" s="47">
        <v>450</v>
      </c>
      <c r="F113" s="47">
        <v>130</v>
      </c>
      <c r="G113" s="48">
        <f t="shared" si="16"/>
        <v>900</v>
      </c>
      <c r="H113" s="48">
        <f t="shared" si="17"/>
        <v>260</v>
      </c>
      <c r="I113" s="48">
        <f t="shared" si="18"/>
        <v>1160</v>
      </c>
      <c r="J113" s="98"/>
    </row>
    <row r="114" spans="1:181" s="11" customFormat="1" ht="12.6">
      <c r="A114" s="83" t="s">
        <v>518</v>
      </c>
      <c r="B114" s="147" t="s">
        <v>519</v>
      </c>
      <c r="C114" s="42">
        <v>16</v>
      </c>
      <c r="D114" s="42" t="s">
        <v>106</v>
      </c>
      <c r="E114" s="47">
        <v>38</v>
      </c>
      <c r="F114" s="47">
        <v>20</v>
      </c>
      <c r="G114" s="48">
        <f t="shared" si="16"/>
        <v>608</v>
      </c>
      <c r="H114" s="48">
        <f t="shared" si="17"/>
        <v>320</v>
      </c>
      <c r="I114" s="48">
        <f t="shared" si="18"/>
        <v>928</v>
      </c>
      <c r="J114" s="98"/>
    </row>
    <row r="115" spans="1:181" s="11" customFormat="1" ht="12.6">
      <c r="A115" s="83" t="s">
        <v>520</v>
      </c>
      <c r="B115" s="147" t="s">
        <v>514</v>
      </c>
      <c r="C115" s="42">
        <v>12</v>
      </c>
      <c r="D115" s="42" t="s">
        <v>106</v>
      </c>
      <c r="E115" s="47">
        <v>28</v>
      </c>
      <c r="F115" s="47">
        <v>20</v>
      </c>
      <c r="G115" s="48">
        <f t="shared" si="16"/>
        <v>336</v>
      </c>
      <c r="H115" s="48">
        <f t="shared" si="17"/>
        <v>240</v>
      </c>
      <c r="I115" s="48">
        <f t="shared" si="18"/>
        <v>576</v>
      </c>
      <c r="J115" s="98"/>
    </row>
    <row r="116" spans="1:181" s="11" customFormat="1" ht="12.6">
      <c r="A116" s="83" t="s">
        <v>521</v>
      </c>
      <c r="B116" s="147" t="s">
        <v>516</v>
      </c>
      <c r="C116" s="42">
        <v>30</v>
      </c>
      <c r="D116" s="42" t="s">
        <v>106</v>
      </c>
      <c r="E116" s="73">
        <v>16</v>
      </c>
      <c r="F116" s="73">
        <v>20</v>
      </c>
      <c r="G116" s="48">
        <f t="shared" si="16"/>
        <v>480</v>
      </c>
      <c r="H116" s="48">
        <f t="shared" si="17"/>
        <v>600</v>
      </c>
      <c r="I116" s="48">
        <f t="shared" si="18"/>
        <v>1080</v>
      </c>
      <c r="J116" s="98"/>
    </row>
    <row r="117" spans="1:181" s="11" customFormat="1" ht="12.6">
      <c r="A117" s="83" t="s">
        <v>522</v>
      </c>
      <c r="B117" s="97" t="s">
        <v>463</v>
      </c>
      <c r="C117" s="42">
        <v>17</v>
      </c>
      <c r="D117" s="42" t="s">
        <v>120</v>
      </c>
      <c r="E117" s="47">
        <v>230</v>
      </c>
      <c r="F117" s="47">
        <v>65</v>
      </c>
      <c r="G117" s="48">
        <f t="shared" si="16"/>
        <v>3910</v>
      </c>
      <c r="H117" s="48">
        <f t="shared" si="17"/>
        <v>1105</v>
      </c>
      <c r="I117" s="48">
        <f t="shared" si="18"/>
        <v>5015</v>
      </c>
      <c r="J117" s="98"/>
    </row>
    <row r="118" spans="1:181" s="11" customFormat="1" ht="12.6">
      <c r="A118" s="83" t="s">
        <v>523</v>
      </c>
      <c r="B118" s="97" t="s">
        <v>465</v>
      </c>
      <c r="C118" s="42">
        <v>6</v>
      </c>
      <c r="D118" s="42" t="s">
        <v>120</v>
      </c>
      <c r="E118" s="47">
        <v>180</v>
      </c>
      <c r="F118" s="47">
        <v>65</v>
      </c>
      <c r="G118" s="48">
        <f t="shared" si="16"/>
        <v>1080</v>
      </c>
      <c r="H118" s="48">
        <f t="shared" si="17"/>
        <v>390</v>
      </c>
      <c r="I118" s="48">
        <f t="shared" si="18"/>
        <v>1470</v>
      </c>
      <c r="J118" s="98"/>
    </row>
    <row r="119" spans="1:181" s="11" customFormat="1" ht="12.6">
      <c r="A119" s="83" t="s">
        <v>524</v>
      </c>
      <c r="B119" s="97" t="s">
        <v>467</v>
      </c>
      <c r="C119" s="42">
        <v>2</v>
      </c>
      <c r="D119" s="42" t="s">
        <v>120</v>
      </c>
      <c r="E119" s="47">
        <v>230</v>
      </c>
      <c r="F119" s="47">
        <v>65</v>
      </c>
      <c r="G119" s="48">
        <f t="shared" si="16"/>
        <v>460</v>
      </c>
      <c r="H119" s="48">
        <f t="shared" si="17"/>
        <v>130</v>
      </c>
      <c r="I119" s="48">
        <f t="shared" si="18"/>
        <v>590</v>
      </c>
      <c r="J119" s="98"/>
    </row>
    <row r="120" spans="1:181" s="11" customFormat="1" ht="20.100000000000001">
      <c r="A120" s="83" t="s">
        <v>525</v>
      </c>
      <c r="B120" s="97" t="s">
        <v>471</v>
      </c>
      <c r="C120" s="42">
        <v>1</v>
      </c>
      <c r="D120" s="42" t="s">
        <v>117</v>
      </c>
      <c r="E120" s="47">
        <v>3000</v>
      </c>
      <c r="F120" s="47">
        <v>0</v>
      </c>
      <c r="G120" s="48">
        <f t="shared" si="16"/>
        <v>3000</v>
      </c>
      <c r="H120" s="48">
        <f t="shared" si="17"/>
        <v>0</v>
      </c>
      <c r="I120" s="48">
        <f t="shared" si="18"/>
        <v>3000</v>
      </c>
      <c r="J120" s="98"/>
    </row>
    <row r="121" spans="1:181" s="11" customFormat="1" ht="12.6">
      <c r="A121" s="83"/>
      <c r="B121" s="97"/>
      <c r="C121" s="42"/>
      <c r="D121" s="42"/>
      <c r="E121" s="47"/>
      <c r="F121" s="47"/>
      <c r="G121" s="48"/>
      <c r="H121" s="48"/>
      <c r="I121" s="48"/>
      <c r="J121" s="98"/>
    </row>
    <row r="122" spans="1:181" s="11" customFormat="1" ht="12.6">
      <c r="A122" s="83"/>
      <c r="B122" s="97"/>
      <c r="C122" s="42"/>
      <c r="D122" s="42"/>
      <c r="E122" s="47"/>
      <c r="F122" s="47"/>
      <c r="G122" s="48"/>
      <c r="H122" s="48"/>
      <c r="I122" s="48"/>
      <c r="J122" s="98"/>
    </row>
    <row r="123" spans="1:181" s="11" customFormat="1" ht="12.6">
      <c r="A123" s="83"/>
      <c r="B123" s="97"/>
      <c r="C123" s="42"/>
      <c r="D123" s="42"/>
      <c r="E123" s="47"/>
      <c r="F123" s="47"/>
      <c r="G123" s="48"/>
      <c r="H123" s="48"/>
      <c r="I123" s="48"/>
      <c r="J123" s="98"/>
    </row>
    <row r="124" spans="1:181" s="11" customFormat="1" ht="12.6">
      <c r="A124" s="83"/>
      <c r="B124" s="97"/>
      <c r="C124" s="42"/>
      <c r="D124" s="42"/>
      <c r="E124" s="47"/>
      <c r="F124" s="47"/>
      <c r="G124" s="48"/>
      <c r="H124" s="48"/>
      <c r="I124" s="48"/>
      <c r="J124" s="98"/>
    </row>
    <row r="125" spans="1:181" s="11" customFormat="1" ht="12.6">
      <c r="A125" s="83"/>
      <c r="B125" s="84"/>
      <c r="C125" s="85"/>
      <c r="D125" s="85"/>
      <c r="E125" s="99"/>
      <c r="F125" s="100"/>
      <c r="G125" s="98"/>
      <c r="H125" s="98"/>
      <c r="I125" s="98">
        <f>SUM(I86:I124)</f>
        <v>163967</v>
      </c>
      <c r="J125" s="98"/>
    </row>
    <row r="126" spans="1:181" s="11" customFormat="1" ht="11.1" thickBot="1">
      <c r="A126" s="87"/>
      <c r="B126" s="88"/>
      <c r="C126" s="89"/>
      <c r="D126" s="89"/>
      <c r="E126" s="178" t="s">
        <v>761</v>
      </c>
      <c r="F126" s="179"/>
      <c r="G126" s="90"/>
      <c r="H126" s="90" t="s">
        <v>756</v>
      </c>
      <c r="I126" s="90">
        <f>I125</f>
        <v>163967</v>
      </c>
      <c r="J126" s="90"/>
    </row>
    <row r="127" spans="1:181" s="11" customFormat="1" ht="11.1" thickBot="1">
      <c r="A127" s="101" t="s">
        <v>526</v>
      </c>
      <c r="B127" s="102" t="s">
        <v>537</v>
      </c>
      <c r="C127" s="102"/>
      <c r="D127" s="102"/>
      <c r="E127" s="103"/>
      <c r="F127" s="103"/>
      <c r="G127" s="103"/>
      <c r="H127" s="103"/>
      <c r="I127" s="103"/>
      <c r="J127" s="103"/>
      <c r="K127" s="104"/>
      <c r="L127" s="104"/>
      <c r="M127" s="104"/>
      <c r="N127" s="104"/>
      <c r="O127" s="104"/>
      <c r="P127" s="104"/>
      <c r="Q127" s="104"/>
      <c r="R127" s="104"/>
      <c r="S127" s="104"/>
      <c r="T127" s="104"/>
      <c r="U127" s="104"/>
      <c r="V127" s="104"/>
      <c r="W127" s="104"/>
      <c r="X127" s="104"/>
      <c r="Y127" s="104"/>
      <c r="Z127" s="104"/>
      <c r="AA127" s="104"/>
      <c r="AB127" s="104"/>
      <c r="AC127" s="104"/>
      <c r="AD127" s="104"/>
      <c r="AE127" s="104"/>
      <c r="AF127" s="104"/>
      <c r="AG127" s="104"/>
      <c r="AH127" s="104"/>
      <c r="AI127" s="104"/>
      <c r="AJ127" s="104"/>
      <c r="AK127" s="104"/>
      <c r="AL127" s="104"/>
      <c r="AM127" s="104"/>
      <c r="AN127" s="104"/>
      <c r="AO127" s="104"/>
      <c r="AP127" s="104"/>
      <c r="AQ127" s="104"/>
      <c r="AR127" s="104"/>
      <c r="AS127" s="104"/>
      <c r="AT127" s="104"/>
      <c r="AU127" s="104"/>
      <c r="AV127" s="104"/>
      <c r="AW127" s="104"/>
      <c r="AX127" s="104"/>
      <c r="AY127" s="104"/>
      <c r="AZ127" s="104"/>
      <c r="BA127" s="104"/>
      <c r="BB127" s="104"/>
      <c r="BC127" s="104"/>
      <c r="BD127" s="104"/>
      <c r="BE127" s="104"/>
      <c r="BF127" s="104"/>
      <c r="BG127" s="104"/>
      <c r="BH127" s="104"/>
      <c r="BI127" s="104"/>
      <c r="BJ127" s="104"/>
      <c r="BK127" s="104"/>
      <c r="BL127" s="104"/>
      <c r="BM127" s="104"/>
      <c r="BN127" s="104"/>
      <c r="BO127" s="104"/>
      <c r="BP127" s="104"/>
      <c r="BQ127" s="104"/>
      <c r="BR127" s="104"/>
      <c r="BS127" s="104"/>
      <c r="BT127" s="104"/>
      <c r="BU127" s="104"/>
      <c r="BV127" s="104"/>
      <c r="BW127" s="104"/>
      <c r="BX127" s="104"/>
      <c r="BY127" s="104"/>
      <c r="BZ127" s="104"/>
      <c r="CA127" s="104"/>
      <c r="CB127" s="104"/>
      <c r="CC127" s="104"/>
      <c r="CD127" s="104"/>
      <c r="CE127" s="104"/>
      <c r="CF127" s="104"/>
      <c r="CG127" s="104"/>
      <c r="CH127" s="104"/>
      <c r="CI127" s="104"/>
      <c r="CJ127" s="104"/>
      <c r="CK127" s="104"/>
      <c r="CL127" s="104"/>
      <c r="CM127" s="104"/>
      <c r="CN127" s="104"/>
      <c r="CO127" s="104"/>
      <c r="CP127" s="104"/>
      <c r="CQ127" s="104"/>
      <c r="CR127" s="104"/>
      <c r="CS127" s="104"/>
      <c r="CT127" s="104"/>
      <c r="CU127" s="104"/>
      <c r="CV127" s="104"/>
      <c r="CW127" s="104"/>
      <c r="CX127" s="104"/>
      <c r="CY127" s="104"/>
      <c r="CZ127" s="104"/>
      <c r="DA127" s="104"/>
      <c r="DB127" s="104"/>
      <c r="DC127" s="104"/>
      <c r="DD127" s="104"/>
      <c r="DE127" s="104"/>
      <c r="DF127" s="104"/>
      <c r="DG127" s="104"/>
      <c r="DH127" s="104"/>
      <c r="DI127" s="104"/>
      <c r="DJ127" s="104"/>
      <c r="DK127" s="104"/>
      <c r="DL127" s="104"/>
      <c r="DM127" s="104"/>
      <c r="DN127" s="104"/>
      <c r="DO127" s="104"/>
      <c r="DP127" s="104"/>
      <c r="DQ127" s="104"/>
      <c r="DR127" s="104"/>
      <c r="DS127" s="104"/>
      <c r="DT127" s="104"/>
      <c r="DU127" s="104"/>
      <c r="DV127" s="104"/>
      <c r="DW127" s="104"/>
      <c r="DX127" s="104"/>
      <c r="DY127" s="104"/>
      <c r="DZ127" s="104"/>
      <c r="EA127" s="104"/>
      <c r="EB127" s="104"/>
      <c r="EC127" s="104"/>
      <c r="ED127" s="104"/>
      <c r="EE127" s="104"/>
      <c r="EF127" s="104"/>
      <c r="EG127" s="104"/>
      <c r="EH127" s="104"/>
      <c r="EI127" s="104"/>
      <c r="EJ127" s="104"/>
      <c r="EK127" s="104"/>
      <c r="EL127" s="104"/>
      <c r="EM127" s="104"/>
      <c r="EN127" s="104"/>
      <c r="EO127" s="104"/>
      <c r="EP127" s="104"/>
      <c r="EQ127" s="104"/>
      <c r="ER127" s="104"/>
      <c r="ES127" s="104"/>
      <c r="ET127" s="104"/>
      <c r="EU127" s="104"/>
      <c r="EV127" s="104"/>
      <c r="EW127" s="104"/>
      <c r="EX127" s="104"/>
      <c r="EY127" s="104"/>
      <c r="EZ127" s="104"/>
      <c r="FA127" s="104"/>
      <c r="FB127" s="104"/>
      <c r="FC127" s="104"/>
      <c r="FD127" s="104"/>
      <c r="FE127" s="104"/>
      <c r="FF127" s="104"/>
      <c r="FG127" s="104"/>
      <c r="FH127" s="104"/>
      <c r="FI127" s="104"/>
      <c r="FJ127" s="104"/>
      <c r="FK127" s="104"/>
      <c r="FL127" s="104"/>
      <c r="FM127" s="104"/>
      <c r="FN127" s="104"/>
      <c r="FO127" s="104"/>
      <c r="FP127" s="104"/>
      <c r="FQ127" s="104"/>
      <c r="FR127" s="104"/>
      <c r="FS127" s="104"/>
      <c r="FT127" s="104"/>
      <c r="FU127" s="104"/>
      <c r="FV127" s="104"/>
      <c r="FW127" s="104"/>
      <c r="FX127" s="104"/>
      <c r="FY127" s="104"/>
    </row>
    <row r="128" spans="1:181" s="11" customFormat="1" ht="12.6">
      <c r="A128" s="105" t="s">
        <v>542</v>
      </c>
      <c r="B128" s="106" t="s">
        <v>538</v>
      </c>
      <c r="C128" s="72">
        <v>1</v>
      </c>
      <c r="D128" s="42" t="s">
        <v>117</v>
      </c>
      <c r="E128" s="47">
        <v>4500</v>
      </c>
      <c r="F128" s="47">
        <v>900</v>
      </c>
      <c r="G128" s="48">
        <f t="shared" ref="G128:G130" si="19">C128*E128</f>
        <v>4500</v>
      </c>
      <c r="H128" s="48">
        <f t="shared" ref="H128:H130" si="20">F128*C128</f>
        <v>900</v>
      </c>
      <c r="I128" s="48">
        <f t="shared" ref="I128:I130" si="21">H128+G128</f>
        <v>5400</v>
      </c>
      <c r="J128" s="48"/>
      <c r="K128" s="104"/>
      <c r="L128" s="104"/>
      <c r="M128" s="104"/>
      <c r="N128" s="104"/>
      <c r="O128" s="104"/>
      <c r="P128" s="104"/>
      <c r="Q128" s="104"/>
      <c r="R128" s="104"/>
      <c r="S128" s="104"/>
      <c r="T128" s="104"/>
      <c r="U128" s="104"/>
      <c r="V128" s="104"/>
      <c r="W128" s="104"/>
      <c r="X128" s="104"/>
      <c r="Y128" s="104"/>
      <c r="Z128" s="104"/>
      <c r="AA128" s="104"/>
      <c r="AB128" s="104"/>
      <c r="AC128" s="104"/>
      <c r="AD128" s="104"/>
      <c r="AE128" s="104"/>
      <c r="AF128" s="104"/>
      <c r="AG128" s="104"/>
      <c r="AH128" s="104"/>
      <c r="AI128" s="104"/>
      <c r="AJ128" s="104"/>
      <c r="AK128" s="104"/>
      <c r="AL128" s="104"/>
      <c r="AM128" s="104"/>
      <c r="AN128" s="104"/>
      <c r="AO128" s="104"/>
      <c r="AP128" s="104"/>
      <c r="AQ128" s="104"/>
      <c r="AR128" s="104"/>
      <c r="AS128" s="104"/>
      <c r="AT128" s="104"/>
      <c r="AU128" s="104"/>
      <c r="AV128" s="104"/>
      <c r="AW128" s="104"/>
      <c r="AX128" s="104"/>
      <c r="AY128" s="104"/>
      <c r="AZ128" s="104"/>
      <c r="BA128" s="104"/>
      <c r="BB128" s="104"/>
      <c r="BC128" s="104"/>
      <c r="BD128" s="104"/>
      <c r="BE128" s="104"/>
      <c r="BF128" s="104"/>
      <c r="BG128" s="104"/>
      <c r="BH128" s="104"/>
      <c r="BI128" s="104"/>
      <c r="BJ128" s="104"/>
      <c r="BK128" s="104"/>
      <c r="BL128" s="104"/>
      <c r="BM128" s="104"/>
      <c r="BN128" s="104"/>
      <c r="BO128" s="104"/>
      <c r="BP128" s="104"/>
      <c r="BQ128" s="104"/>
      <c r="BR128" s="104"/>
      <c r="BS128" s="104"/>
      <c r="BT128" s="104"/>
      <c r="BU128" s="104"/>
      <c r="BV128" s="104"/>
      <c r="BW128" s="104"/>
      <c r="BX128" s="104"/>
      <c r="BY128" s="104"/>
      <c r="BZ128" s="104"/>
      <c r="CA128" s="104"/>
      <c r="CB128" s="104"/>
      <c r="CC128" s="104"/>
      <c r="CD128" s="104"/>
      <c r="CE128" s="104"/>
      <c r="CF128" s="104"/>
      <c r="CG128" s="104"/>
      <c r="CH128" s="104"/>
      <c r="CI128" s="104"/>
      <c r="CJ128" s="104"/>
      <c r="CK128" s="104"/>
      <c r="CL128" s="104"/>
      <c r="CM128" s="104"/>
      <c r="CN128" s="104"/>
      <c r="CO128" s="104"/>
      <c r="CP128" s="104"/>
      <c r="CQ128" s="104"/>
      <c r="CR128" s="104"/>
      <c r="CS128" s="104"/>
      <c r="CT128" s="104"/>
      <c r="CU128" s="104"/>
      <c r="CV128" s="104"/>
      <c r="CW128" s="104"/>
      <c r="CX128" s="104"/>
      <c r="CY128" s="104"/>
      <c r="CZ128" s="104"/>
      <c r="DA128" s="104"/>
      <c r="DB128" s="104"/>
      <c r="DC128" s="104"/>
      <c r="DD128" s="104"/>
      <c r="DE128" s="104"/>
      <c r="DF128" s="104"/>
      <c r="DG128" s="104"/>
      <c r="DH128" s="104"/>
      <c r="DI128" s="104"/>
      <c r="DJ128" s="104"/>
      <c r="DK128" s="104"/>
      <c r="DL128" s="104"/>
      <c r="DM128" s="104"/>
      <c r="DN128" s="104"/>
      <c r="DO128" s="104"/>
      <c r="DP128" s="104"/>
      <c r="DQ128" s="104"/>
      <c r="DR128" s="104"/>
      <c r="DS128" s="104"/>
      <c r="DT128" s="104"/>
      <c r="DU128" s="104"/>
      <c r="DV128" s="104"/>
      <c r="DW128" s="104"/>
      <c r="DX128" s="104"/>
      <c r="DY128" s="104"/>
      <c r="DZ128" s="104"/>
      <c r="EA128" s="104"/>
      <c r="EB128" s="104"/>
      <c r="EC128" s="104"/>
      <c r="ED128" s="104"/>
      <c r="EE128" s="104"/>
      <c r="EF128" s="104"/>
      <c r="EG128" s="104"/>
      <c r="EH128" s="104"/>
      <c r="EI128" s="104"/>
      <c r="EJ128" s="104"/>
      <c r="EK128" s="104"/>
      <c r="EL128" s="104"/>
      <c r="EM128" s="104"/>
      <c r="EN128" s="104"/>
      <c r="EO128" s="104"/>
      <c r="EP128" s="104"/>
      <c r="EQ128" s="104"/>
      <c r="ER128" s="104"/>
      <c r="ES128" s="104"/>
      <c r="ET128" s="104"/>
      <c r="EU128" s="104"/>
      <c r="EV128" s="104"/>
      <c r="EW128" s="104"/>
      <c r="EX128" s="104"/>
      <c r="EY128" s="104"/>
      <c r="EZ128" s="104"/>
      <c r="FA128" s="104"/>
      <c r="FB128" s="104"/>
      <c r="FC128" s="104"/>
      <c r="FD128" s="104"/>
      <c r="FE128" s="104"/>
      <c r="FF128" s="104"/>
      <c r="FG128" s="104"/>
      <c r="FH128" s="104"/>
      <c r="FI128" s="104"/>
      <c r="FJ128" s="104"/>
      <c r="FK128" s="104"/>
      <c r="FL128" s="104"/>
      <c r="FM128" s="104"/>
      <c r="FN128" s="104"/>
      <c r="FO128" s="104"/>
      <c r="FP128" s="104"/>
      <c r="FQ128" s="104"/>
      <c r="FR128" s="104"/>
      <c r="FS128" s="104"/>
      <c r="FT128" s="104"/>
      <c r="FU128" s="104"/>
      <c r="FV128" s="104"/>
      <c r="FW128" s="104"/>
      <c r="FX128" s="104"/>
      <c r="FY128" s="104"/>
    </row>
    <row r="129" spans="1:181" s="11" customFormat="1" ht="12.6">
      <c r="A129" s="105" t="s">
        <v>762</v>
      </c>
      <c r="B129" s="106" t="s">
        <v>539</v>
      </c>
      <c r="C129" s="72">
        <v>1</v>
      </c>
      <c r="D129" s="42" t="s">
        <v>117</v>
      </c>
      <c r="E129" s="47">
        <v>2500</v>
      </c>
      <c r="F129" s="47">
        <v>900</v>
      </c>
      <c r="G129" s="48">
        <f t="shared" si="19"/>
        <v>2500</v>
      </c>
      <c r="H129" s="48">
        <f t="shared" si="20"/>
        <v>900</v>
      </c>
      <c r="I129" s="48">
        <f t="shared" si="21"/>
        <v>3400</v>
      </c>
      <c r="J129" s="48"/>
      <c r="K129" s="104"/>
      <c r="L129" s="104"/>
      <c r="M129" s="104"/>
      <c r="N129" s="104"/>
      <c r="O129" s="104"/>
      <c r="P129" s="104"/>
      <c r="Q129" s="104"/>
      <c r="R129" s="104"/>
      <c r="S129" s="104"/>
      <c r="T129" s="104"/>
      <c r="U129" s="104"/>
      <c r="V129" s="104"/>
      <c r="W129" s="104"/>
      <c r="X129" s="104"/>
      <c r="Y129" s="104"/>
      <c r="Z129" s="104"/>
      <c r="AA129" s="104"/>
      <c r="AB129" s="104"/>
      <c r="AC129" s="104"/>
      <c r="AD129" s="104"/>
      <c r="AE129" s="104"/>
      <c r="AF129" s="104"/>
      <c r="AG129" s="104"/>
      <c r="AH129" s="104"/>
      <c r="AI129" s="104"/>
      <c r="AJ129" s="104"/>
      <c r="AK129" s="104"/>
      <c r="AL129" s="104"/>
      <c r="AM129" s="104"/>
      <c r="AN129" s="104"/>
      <c r="AO129" s="104"/>
      <c r="AP129" s="104"/>
      <c r="AQ129" s="104"/>
      <c r="AR129" s="104"/>
      <c r="AS129" s="104"/>
      <c r="AT129" s="104"/>
      <c r="AU129" s="104"/>
      <c r="AV129" s="104"/>
      <c r="AW129" s="104"/>
      <c r="AX129" s="104"/>
      <c r="AY129" s="104"/>
      <c r="AZ129" s="104"/>
      <c r="BA129" s="104"/>
      <c r="BB129" s="104"/>
      <c r="BC129" s="104"/>
      <c r="BD129" s="104"/>
      <c r="BE129" s="104"/>
      <c r="BF129" s="104"/>
      <c r="BG129" s="104"/>
      <c r="BH129" s="104"/>
      <c r="BI129" s="104"/>
      <c r="BJ129" s="104"/>
      <c r="BK129" s="104"/>
      <c r="BL129" s="104"/>
      <c r="BM129" s="104"/>
      <c r="BN129" s="104"/>
      <c r="BO129" s="104"/>
      <c r="BP129" s="104"/>
      <c r="BQ129" s="104"/>
      <c r="BR129" s="104"/>
      <c r="BS129" s="104"/>
      <c r="BT129" s="104"/>
      <c r="BU129" s="104"/>
      <c r="BV129" s="104"/>
      <c r="BW129" s="104"/>
      <c r="BX129" s="104"/>
      <c r="BY129" s="104"/>
      <c r="BZ129" s="104"/>
      <c r="CA129" s="104"/>
      <c r="CB129" s="104"/>
      <c r="CC129" s="104"/>
      <c r="CD129" s="104"/>
      <c r="CE129" s="104"/>
      <c r="CF129" s="104"/>
      <c r="CG129" s="104"/>
      <c r="CH129" s="104"/>
      <c r="CI129" s="104"/>
      <c r="CJ129" s="104"/>
      <c r="CK129" s="104"/>
      <c r="CL129" s="104"/>
      <c r="CM129" s="104"/>
      <c r="CN129" s="104"/>
      <c r="CO129" s="104"/>
      <c r="CP129" s="104"/>
      <c r="CQ129" s="104"/>
      <c r="CR129" s="104"/>
      <c r="CS129" s="104"/>
      <c r="CT129" s="104"/>
      <c r="CU129" s="104"/>
      <c r="CV129" s="104"/>
      <c r="CW129" s="104"/>
      <c r="CX129" s="104"/>
      <c r="CY129" s="104"/>
      <c r="CZ129" s="104"/>
      <c r="DA129" s="104"/>
      <c r="DB129" s="104"/>
      <c r="DC129" s="104"/>
      <c r="DD129" s="104"/>
      <c r="DE129" s="104"/>
      <c r="DF129" s="104"/>
      <c r="DG129" s="104"/>
      <c r="DH129" s="104"/>
      <c r="DI129" s="104"/>
      <c r="DJ129" s="104"/>
      <c r="DK129" s="104"/>
      <c r="DL129" s="104"/>
      <c r="DM129" s="104"/>
      <c r="DN129" s="104"/>
      <c r="DO129" s="104"/>
      <c r="DP129" s="104"/>
      <c r="DQ129" s="104"/>
      <c r="DR129" s="104"/>
      <c r="DS129" s="104"/>
      <c r="DT129" s="104"/>
      <c r="DU129" s="104"/>
      <c r="DV129" s="104"/>
      <c r="DW129" s="104"/>
      <c r="DX129" s="104"/>
      <c r="DY129" s="104"/>
      <c r="DZ129" s="104"/>
      <c r="EA129" s="104"/>
      <c r="EB129" s="104"/>
      <c r="EC129" s="104"/>
      <c r="ED129" s="104"/>
      <c r="EE129" s="104"/>
      <c r="EF129" s="104"/>
      <c r="EG129" s="104"/>
      <c r="EH129" s="104"/>
      <c r="EI129" s="104"/>
      <c r="EJ129" s="104"/>
      <c r="EK129" s="104"/>
      <c r="EL129" s="104"/>
      <c r="EM129" s="104"/>
      <c r="EN129" s="104"/>
      <c r="EO129" s="104"/>
      <c r="EP129" s="104"/>
      <c r="EQ129" s="104"/>
      <c r="ER129" s="104"/>
      <c r="ES129" s="104"/>
      <c r="ET129" s="104"/>
      <c r="EU129" s="104"/>
      <c r="EV129" s="104"/>
      <c r="EW129" s="104"/>
      <c r="EX129" s="104"/>
      <c r="EY129" s="104"/>
      <c r="EZ129" s="104"/>
      <c r="FA129" s="104"/>
      <c r="FB129" s="104"/>
      <c r="FC129" s="104"/>
      <c r="FD129" s="104"/>
      <c r="FE129" s="104"/>
      <c r="FF129" s="104"/>
      <c r="FG129" s="104"/>
      <c r="FH129" s="104"/>
      <c r="FI129" s="104"/>
      <c r="FJ129" s="104"/>
      <c r="FK129" s="104"/>
      <c r="FL129" s="104"/>
      <c r="FM129" s="104"/>
      <c r="FN129" s="104"/>
      <c r="FO129" s="104"/>
      <c r="FP129" s="104"/>
      <c r="FQ129" s="104"/>
      <c r="FR129" s="104"/>
      <c r="FS129" s="104"/>
      <c r="FT129" s="104"/>
      <c r="FU129" s="104"/>
      <c r="FV129" s="104"/>
      <c r="FW129" s="104"/>
      <c r="FX129" s="104"/>
      <c r="FY129" s="104"/>
    </row>
    <row r="130" spans="1:181" s="11" customFormat="1" ht="12.95" thickBot="1">
      <c r="A130" s="105" t="s">
        <v>763</v>
      </c>
      <c r="B130" s="106" t="s">
        <v>540</v>
      </c>
      <c r="C130" s="72">
        <v>1</v>
      </c>
      <c r="D130" s="42" t="s">
        <v>117</v>
      </c>
      <c r="E130" s="47">
        <v>1500</v>
      </c>
      <c r="F130" s="47">
        <v>900</v>
      </c>
      <c r="G130" s="48">
        <f t="shared" si="19"/>
        <v>1500</v>
      </c>
      <c r="H130" s="48">
        <f t="shared" si="20"/>
        <v>900</v>
      </c>
      <c r="I130" s="48">
        <f t="shared" si="21"/>
        <v>2400</v>
      </c>
      <c r="J130" s="48"/>
      <c r="K130" s="104"/>
      <c r="L130" s="104"/>
      <c r="M130" s="104"/>
      <c r="N130" s="104"/>
      <c r="O130" s="104"/>
      <c r="P130" s="104"/>
      <c r="Q130" s="104"/>
      <c r="R130" s="104"/>
      <c r="S130" s="104"/>
      <c r="T130" s="104"/>
      <c r="U130" s="104"/>
      <c r="V130" s="104"/>
      <c r="W130" s="104"/>
      <c r="X130" s="104"/>
      <c r="Y130" s="104"/>
      <c r="Z130" s="104"/>
      <c r="AA130" s="104"/>
      <c r="AB130" s="104"/>
      <c r="AC130" s="104"/>
      <c r="AD130" s="104"/>
      <c r="AE130" s="104"/>
      <c r="AF130" s="104"/>
      <c r="AG130" s="104"/>
      <c r="AH130" s="104"/>
      <c r="AI130" s="104"/>
      <c r="AJ130" s="104"/>
      <c r="AK130" s="104"/>
      <c r="AL130" s="104"/>
      <c r="AM130" s="104"/>
      <c r="AN130" s="104"/>
      <c r="AO130" s="104"/>
      <c r="AP130" s="104"/>
      <c r="AQ130" s="104"/>
      <c r="AR130" s="104"/>
      <c r="AS130" s="104"/>
      <c r="AT130" s="104"/>
      <c r="AU130" s="104"/>
      <c r="AV130" s="104"/>
      <c r="AW130" s="104"/>
      <c r="AX130" s="104"/>
      <c r="AY130" s="104"/>
      <c r="AZ130" s="104"/>
      <c r="BA130" s="104"/>
      <c r="BB130" s="104"/>
      <c r="BC130" s="104"/>
      <c r="BD130" s="104"/>
      <c r="BE130" s="104"/>
      <c r="BF130" s="104"/>
      <c r="BG130" s="104"/>
      <c r="BH130" s="104"/>
      <c r="BI130" s="104"/>
      <c r="BJ130" s="104"/>
      <c r="BK130" s="104"/>
      <c r="BL130" s="104"/>
      <c r="BM130" s="104"/>
      <c r="BN130" s="104"/>
      <c r="BO130" s="104"/>
      <c r="BP130" s="104"/>
      <c r="BQ130" s="104"/>
      <c r="BR130" s="104"/>
      <c r="BS130" s="104"/>
      <c r="BT130" s="104"/>
      <c r="BU130" s="104"/>
      <c r="BV130" s="104"/>
      <c r="BW130" s="104"/>
      <c r="BX130" s="104"/>
      <c r="BY130" s="104"/>
      <c r="BZ130" s="104"/>
      <c r="CA130" s="104"/>
      <c r="CB130" s="104"/>
      <c r="CC130" s="104"/>
      <c r="CD130" s="104"/>
      <c r="CE130" s="104"/>
      <c r="CF130" s="104"/>
      <c r="CG130" s="104"/>
      <c r="CH130" s="104"/>
      <c r="CI130" s="104"/>
      <c r="CJ130" s="104"/>
      <c r="CK130" s="104"/>
      <c r="CL130" s="104"/>
      <c r="CM130" s="104"/>
      <c r="CN130" s="104"/>
      <c r="CO130" s="104"/>
      <c r="CP130" s="104"/>
      <c r="CQ130" s="104"/>
      <c r="CR130" s="104"/>
      <c r="CS130" s="104"/>
      <c r="CT130" s="104"/>
      <c r="CU130" s="104"/>
      <c r="CV130" s="104"/>
      <c r="CW130" s="104"/>
      <c r="CX130" s="104"/>
      <c r="CY130" s="104"/>
      <c r="CZ130" s="104"/>
      <c r="DA130" s="104"/>
      <c r="DB130" s="104"/>
      <c r="DC130" s="104"/>
      <c r="DD130" s="104"/>
      <c r="DE130" s="104"/>
      <c r="DF130" s="104"/>
      <c r="DG130" s="104"/>
      <c r="DH130" s="104"/>
      <c r="DI130" s="104"/>
      <c r="DJ130" s="104"/>
      <c r="DK130" s="104"/>
      <c r="DL130" s="104"/>
      <c r="DM130" s="104"/>
      <c r="DN130" s="104"/>
      <c r="DO130" s="104"/>
      <c r="DP130" s="104"/>
      <c r="DQ130" s="104"/>
      <c r="DR130" s="104"/>
      <c r="DS130" s="104"/>
      <c r="DT130" s="104"/>
      <c r="DU130" s="104"/>
      <c r="DV130" s="104"/>
      <c r="DW130" s="104"/>
      <c r="DX130" s="104"/>
      <c r="DY130" s="104"/>
      <c r="DZ130" s="104"/>
      <c r="EA130" s="104"/>
      <c r="EB130" s="104"/>
      <c r="EC130" s="104"/>
      <c r="ED130" s="104"/>
      <c r="EE130" s="104"/>
      <c r="EF130" s="104"/>
      <c r="EG130" s="104"/>
      <c r="EH130" s="104"/>
      <c r="EI130" s="104"/>
      <c r="EJ130" s="104"/>
      <c r="EK130" s="104"/>
      <c r="EL130" s="104"/>
      <c r="EM130" s="104"/>
      <c r="EN130" s="104"/>
      <c r="EO130" s="104"/>
      <c r="EP130" s="104"/>
      <c r="EQ130" s="104"/>
      <c r="ER130" s="104"/>
      <c r="ES130" s="104"/>
      <c r="ET130" s="104"/>
      <c r="EU130" s="104"/>
      <c r="EV130" s="104"/>
      <c r="EW130" s="104"/>
      <c r="EX130" s="104"/>
      <c r="EY130" s="104"/>
      <c r="EZ130" s="104"/>
      <c r="FA130" s="104"/>
      <c r="FB130" s="104"/>
      <c r="FC130" s="104"/>
      <c r="FD130" s="104"/>
      <c r="FE130" s="104"/>
      <c r="FF130" s="104"/>
      <c r="FG130" s="104"/>
      <c r="FH130" s="104"/>
      <c r="FI130" s="104"/>
      <c r="FJ130" s="104"/>
      <c r="FK130" s="104"/>
      <c r="FL130" s="104"/>
      <c r="FM130" s="104"/>
      <c r="FN130" s="104"/>
      <c r="FO130" s="104"/>
      <c r="FP130" s="104"/>
      <c r="FQ130" s="104"/>
      <c r="FR130" s="104"/>
      <c r="FS130" s="104"/>
      <c r="FT130" s="104"/>
      <c r="FU130" s="104"/>
      <c r="FV130" s="104"/>
      <c r="FW130" s="104"/>
      <c r="FX130" s="104"/>
      <c r="FY130" s="104"/>
    </row>
    <row r="131" spans="1:181" s="11" customFormat="1" ht="11.1" thickBot="1">
      <c r="A131" s="35" t="s">
        <v>764</v>
      </c>
      <c r="B131" s="36" t="s">
        <v>541</v>
      </c>
      <c r="C131" s="36"/>
      <c r="D131" s="36"/>
      <c r="E131" s="39"/>
      <c r="F131" s="39"/>
      <c r="G131" s="107"/>
      <c r="H131" s="107"/>
      <c r="I131" s="107"/>
      <c r="J131" s="107"/>
    </row>
    <row r="132" spans="1:181" s="11" customFormat="1">
      <c r="A132" s="40"/>
      <c r="B132" s="41"/>
      <c r="C132" s="42"/>
      <c r="D132" s="42"/>
      <c r="E132" s="108"/>
      <c r="F132" s="108"/>
      <c r="G132" s="107"/>
      <c r="H132" s="107"/>
      <c r="I132" s="107"/>
      <c r="J132" s="107"/>
    </row>
    <row r="133" spans="1:181" s="11" customFormat="1" ht="20.100000000000001">
      <c r="A133" s="40" t="s">
        <v>765</v>
      </c>
      <c r="B133" s="41" t="s">
        <v>543</v>
      </c>
      <c r="C133" s="42">
        <v>1</v>
      </c>
      <c r="D133" s="42" t="s">
        <v>117</v>
      </c>
      <c r="E133" s="47">
        <v>3500</v>
      </c>
      <c r="F133" s="47">
        <v>1400</v>
      </c>
      <c r="G133" s="48">
        <f t="shared" ref="G133" si="22">C133*E133</f>
        <v>3500</v>
      </c>
      <c r="H133" s="48">
        <f t="shared" ref="H133" si="23">F133*C133</f>
        <v>1400</v>
      </c>
      <c r="I133" s="48">
        <f t="shared" ref="I133" si="24">H133+G133</f>
        <v>4900</v>
      </c>
      <c r="J133" s="48"/>
    </row>
    <row r="134" spans="1:181" s="11" customFormat="1">
      <c r="A134" s="40"/>
      <c r="B134" s="41"/>
      <c r="C134" s="42"/>
      <c r="D134" s="42"/>
      <c r="E134" s="67"/>
      <c r="F134" s="67"/>
      <c r="G134" s="107"/>
      <c r="H134" s="107"/>
      <c r="I134" s="107"/>
      <c r="J134" s="107"/>
    </row>
    <row r="135" spans="1:181" s="11" customFormat="1">
      <c r="A135" s="40"/>
      <c r="B135" s="41"/>
      <c r="C135" s="42"/>
      <c r="D135" s="42"/>
      <c r="E135" s="67"/>
      <c r="F135" s="67"/>
      <c r="G135" s="107"/>
      <c r="H135" s="107"/>
      <c r="I135" s="107"/>
      <c r="J135" s="107"/>
    </row>
    <row r="136" spans="1:181" s="11" customFormat="1" ht="11.1" thickBot="1">
      <c r="A136" s="109"/>
      <c r="B136" s="110"/>
      <c r="C136" s="111"/>
      <c r="D136" s="111"/>
      <c r="E136" s="180" t="s">
        <v>766</v>
      </c>
      <c r="F136" s="181"/>
      <c r="G136" s="112"/>
      <c r="H136" s="112" t="s">
        <v>767</v>
      </c>
      <c r="I136" s="112">
        <f>I128+I129+I130+I133</f>
        <v>16100</v>
      </c>
      <c r="J136" s="113"/>
    </row>
    <row r="137" spans="1:181" s="11" customFormat="1" ht="11.1" thickBot="1">
      <c r="A137" s="114"/>
      <c r="B137" s="115"/>
      <c r="C137" s="116"/>
      <c r="D137" s="116"/>
      <c r="E137" s="117"/>
      <c r="F137" s="118"/>
      <c r="G137" s="107"/>
      <c r="H137" s="107"/>
      <c r="I137" s="107"/>
      <c r="J137" s="107"/>
    </row>
    <row r="138" spans="1:181" s="11" customFormat="1" ht="11.1" thickBot="1">
      <c r="A138" s="109"/>
      <c r="B138" s="110"/>
      <c r="C138" s="111"/>
      <c r="D138" s="111"/>
      <c r="E138" s="182" t="s">
        <v>768</v>
      </c>
      <c r="F138" s="183"/>
      <c r="G138" s="119"/>
      <c r="H138" s="119"/>
      <c r="I138" s="119">
        <f>I136+I126</f>
        <v>180067</v>
      </c>
      <c r="J138" s="119"/>
    </row>
    <row r="139" spans="1:181" s="11" customFormat="1" ht="11.1" thickBot="1">
      <c r="A139" s="120">
        <v>3</v>
      </c>
      <c r="B139" s="121" t="s">
        <v>544</v>
      </c>
      <c r="C139" s="121"/>
      <c r="D139" s="121"/>
      <c r="E139" s="122"/>
      <c r="F139" s="122"/>
      <c r="G139" s="107"/>
      <c r="H139" s="107"/>
      <c r="I139" s="107"/>
      <c r="J139" s="107"/>
    </row>
    <row r="140" spans="1:181" s="11" customFormat="1" ht="11.1" thickBot="1">
      <c r="A140" s="40"/>
      <c r="B140" s="41"/>
      <c r="C140" s="42"/>
      <c r="D140" s="42"/>
      <c r="E140" s="67"/>
      <c r="F140" s="67"/>
      <c r="G140" s="107"/>
      <c r="H140" s="107"/>
      <c r="I140" s="107"/>
      <c r="J140" s="107"/>
    </row>
    <row r="141" spans="1:181" s="11" customFormat="1" ht="11.1" thickBot="1">
      <c r="A141" s="35" t="s">
        <v>545</v>
      </c>
      <c r="B141" s="36" t="s">
        <v>769</v>
      </c>
      <c r="C141" s="36"/>
      <c r="D141" s="36"/>
      <c r="E141" s="39"/>
      <c r="F141" s="39"/>
      <c r="G141" s="107"/>
      <c r="H141" s="107"/>
      <c r="I141" s="107"/>
      <c r="J141" s="107"/>
    </row>
    <row r="142" spans="1:181" s="11" customFormat="1">
      <c r="A142" s="40"/>
      <c r="B142" s="41"/>
      <c r="C142" s="42"/>
      <c r="D142" s="42"/>
      <c r="E142" s="108"/>
      <c r="F142" s="108"/>
      <c r="G142" s="107"/>
      <c r="H142" s="107"/>
      <c r="I142" s="107"/>
      <c r="J142" s="107"/>
    </row>
    <row r="143" spans="1:181" s="11" customFormat="1" ht="74.099999999999994" customHeight="1">
      <c r="A143" s="40" t="s">
        <v>561</v>
      </c>
      <c r="B143" s="123" t="s">
        <v>832</v>
      </c>
      <c r="C143" s="46">
        <v>120</v>
      </c>
      <c r="D143" s="46" t="s">
        <v>771</v>
      </c>
      <c r="E143" s="47">
        <v>86</v>
      </c>
      <c r="F143" s="47">
        <v>40</v>
      </c>
      <c r="G143" s="48">
        <f t="shared" ref="G143:G146" si="25">C143*E143</f>
        <v>10320</v>
      </c>
      <c r="H143" s="48">
        <f t="shared" ref="H143:H145" si="26">F143*C143</f>
        <v>4800</v>
      </c>
      <c r="I143" s="48">
        <f t="shared" ref="I143:I145" si="27">H143+G143</f>
        <v>15120</v>
      </c>
      <c r="J143" s="48"/>
    </row>
    <row r="144" spans="1:181" s="11" customFormat="1" ht="69.95" customHeight="1">
      <c r="A144" s="40" t="s">
        <v>772</v>
      </c>
      <c r="B144" s="123" t="s">
        <v>833</v>
      </c>
      <c r="C144" s="46">
        <v>240</v>
      </c>
      <c r="D144" s="46" t="s">
        <v>771</v>
      </c>
      <c r="E144" s="47">
        <v>25</v>
      </c>
      <c r="F144" s="47">
        <v>40</v>
      </c>
      <c r="G144" s="48">
        <f t="shared" si="25"/>
        <v>6000</v>
      </c>
      <c r="H144" s="48">
        <f t="shared" si="26"/>
        <v>9600</v>
      </c>
      <c r="I144" s="48">
        <f t="shared" si="27"/>
        <v>15600</v>
      </c>
      <c r="J144" s="48"/>
    </row>
    <row r="145" spans="1:10" s="11" customFormat="1" ht="50.1">
      <c r="A145" s="40" t="s">
        <v>563</v>
      </c>
      <c r="B145" s="123" t="s">
        <v>834</v>
      </c>
      <c r="C145" s="46">
        <v>120</v>
      </c>
      <c r="D145" s="46" t="s">
        <v>771</v>
      </c>
      <c r="E145" s="47">
        <v>51</v>
      </c>
      <c r="F145" s="47">
        <v>40</v>
      </c>
      <c r="G145" s="48">
        <f t="shared" si="25"/>
        <v>6120</v>
      </c>
      <c r="H145" s="48">
        <f t="shared" si="26"/>
        <v>4800</v>
      </c>
      <c r="I145" s="48">
        <f t="shared" si="27"/>
        <v>10920</v>
      </c>
      <c r="J145" s="98"/>
    </row>
    <row r="146" spans="1:10" s="11" customFormat="1">
      <c r="A146" s="40"/>
      <c r="B146" s="123"/>
      <c r="C146" s="42"/>
      <c r="D146" s="42"/>
      <c r="E146" s="67"/>
      <c r="F146" s="67"/>
      <c r="G146" s="107">
        <f t="shared" si="25"/>
        <v>0</v>
      </c>
      <c r="H146" s="107">
        <f t="shared" ref="H146" si="28">F146</f>
        <v>0</v>
      </c>
      <c r="I146" s="107"/>
      <c r="J146" s="107"/>
    </row>
    <row r="147" spans="1:10" s="11" customFormat="1" ht="11.1" thickBot="1">
      <c r="A147" s="50"/>
      <c r="B147" s="51"/>
      <c r="C147" s="56"/>
      <c r="D147" s="56"/>
      <c r="E147" s="180" t="s">
        <v>775</v>
      </c>
      <c r="F147" s="181"/>
      <c r="G147" s="119"/>
      <c r="H147" s="119" t="s">
        <v>776</v>
      </c>
      <c r="I147" s="113">
        <f>I143+I144+I145</f>
        <v>41640</v>
      </c>
      <c r="J147" s="112"/>
    </row>
    <row r="148" spans="1:10" s="11" customFormat="1" ht="42.6" thickBot="1">
      <c r="A148" s="35">
        <v>4</v>
      </c>
      <c r="B148" s="124" t="s">
        <v>777</v>
      </c>
      <c r="C148" s="36"/>
      <c r="D148" s="36"/>
      <c r="E148" s="39"/>
      <c r="F148" s="39"/>
      <c r="G148" s="107"/>
      <c r="H148" s="107"/>
      <c r="I148" s="107"/>
      <c r="J148" s="107"/>
    </row>
    <row r="149" spans="1:10" s="11" customFormat="1">
      <c r="A149" s="125"/>
      <c r="B149" s="126"/>
      <c r="C149" s="126"/>
      <c r="D149" s="126"/>
      <c r="E149" s="127"/>
      <c r="F149" s="127"/>
      <c r="G149" s="107"/>
      <c r="H149" s="107"/>
      <c r="I149" s="107"/>
      <c r="J149" s="107"/>
    </row>
    <row r="150" spans="1:10" s="11" customFormat="1" ht="24.95" customHeight="1">
      <c r="A150" s="40" t="s">
        <v>565</v>
      </c>
      <c r="B150" s="41" t="s">
        <v>835</v>
      </c>
      <c r="C150" s="42">
        <v>5</v>
      </c>
      <c r="D150" s="42" t="s">
        <v>647</v>
      </c>
      <c r="E150" s="47">
        <v>400</v>
      </c>
      <c r="F150" s="47">
        <v>1500</v>
      </c>
      <c r="G150" s="48">
        <f t="shared" ref="G150" si="29">C150*E150</f>
        <v>2000</v>
      </c>
      <c r="H150" s="48">
        <f t="shared" ref="H150" si="30">F150*C150</f>
        <v>7500</v>
      </c>
      <c r="I150" s="48">
        <f t="shared" ref="I150" si="31">H150+G150</f>
        <v>9500</v>
      </c>
      <c r="J150" s="48"/>
    </row>
    <row r="151" spans="1:10" s="11" customFormat="1" ht="12.6">
      <c r="A151" s="40"/>
      <c r="B151" s="59"/>
      <c r="C151" s="42"/>
      <c r="D151" s="42"/>
      <c r="E151" s="128"/>
      <c r="F151" s="128"/>
      <c r="G151" s="98"/>
      <c r="H151" s="98"/>
      <c r="I151" s="98"/>
      <c r="J151" s="98"/>
    </row>
    <row r="152" spans="1:10" s="11" customFormat="1" ht="20.100000000000001">
      <c r="A152" s="40" t="s">
        <v>779</v>
      </c>
      <c r="B152" s="41" t="s">
        <v>780</v>
      </c>
      <c r="C152" s="42">
        <v>2</v>
      </c>
      <c r="D152" s="42" t="s">
        <v>647</v>
      </c>
      <c r="E152" s="47">
        <v>300</v>
      </c>
      <c r="F152" s="47">
        <v>900</v>
      </c>
      <c r="G152" s="48">
        <f t="shared" ref="G152" si="32">C152*E152</f>
        <v>600</v>
      </c>
      <c r="H152" s="48">
        <f t="shared" ref="H152" si="33">F152*C152</f>
        <v>1800</v>
      </c>
      <c r="I152" s="48">
        <f t="shared" ref="I152" si="34">H152+G152</f>
        <v>2400</v>
      </c>
      <c r="J152" s="48"/>
    </row>
    <row r="153" spans="1:10" s="11" customFormat="1" ht="12.6">
      <c r="A153" s="40"/>
      <c r="B153" s="59"/>
      <c r="C153" s="42"/>
      <c r="D153" s="42"/>
      <c r="E153" s="128"/>
      <c r="F153" s="128"/>
      <c r="G153" s="98"/>
      <c r="H153" s="98"/>
      <c r="I153" s="98"/>
      <c r="J153" s="98"/>
    </row>
    <row r="154" spans="1:10" s="11" customFormat="1" ht="20.100000000000001">
      <c r="A154" s="40" t="s">
        <v>781</v>
      </c>
      <c r="B154" s="41" t="s">
        <v>782</v>
      </c>
      <c r="C154" s="42">
        <v>6</v>
      </c>
      <c r="D154" s="42" t="s">
        <v>647</v>
      </c>
      <c r="E154" s="47">
        <v>300</v>
      </c>
      <c r="F154" s="47">
        <v>900</v>
      </c>
      <c r="G154" s="48">
        <f t="shared" ref="G154" si="35">C154*E154</f>
        <v>1800</v>
      </c>
      <c r="H154" s="48">
        <f t="shared" ref="H154" si="36">F154*C154</f>
        <v>5400</v>
      </c>
      <c r="I154" s="48">
        <f t="shared" ref="I154" si="37">H154+G154</f>
        <v>7200</v>
      </c>
      <c r="J154" s="48"/>
    </row>
    <row r="155" spans="1:10" s="11" customFormat="1" ht="12.6">
      <c r="A155" s="40"/>
      <c r="B155" s="59"/>
      <c r="C155" s="42"/>
      <c r="D155" s="42"/>
      <c r="E155" s="128"/>
      <c r="F155" s="128"/>
      <c r="G155" s="98"/>
      <c r="H155" s="98"/>
      <c r="I155" s="98"/>
      <c r="J155" s="98"/>
    </row>
    <row r="156" spans="1:10" s="11" customFormat="1" ht="11.1" thickBot="1">
      <c r="A156" s="40"/>
      <c r="B156" s="59"/>
      <c r="C156" s="42"/>
      <c r="D156" s="42"/>
      <c r="E156" s="45"/>
      <c r="F156" s="45"/>
      <c r="G156" s="107"/>
      <c r="H156" s="107"/>
      <c r="I156" s="107"/>
      <c r="J156" s="107"/>
    </row>
    <row r="157" spans="1:10" s="11" customFormat="1" ht="11.1" thickBot="1">
      <c r="A157" s="35">
        <v>5</v>
      </c>
      <c r="B157" s="36" t="s">
        <v>785</v>
      </c>
      <c r="C157" s="36"/>
      <c r="D157" s="36"/>
      <c r="E157" s="39"/>
      <c r="F157" s="39"/>
      <c r="G157" s="107"/>
      <c r="H157" s="107"/>
      <c r="I157" s="107"/>
      <c r="J157" s="107"/>
    </row>
    <row r="158" spans="1:10" s="11" customFormat="1">
      <c r="A158" s="40"/>
      <c r="B158" s="41"/>
      <c r="C158" s="42"/>
      <c r="D158" s="42"/>
      <c r="E158" s="108"/>
      <c r="F158" s="108"/>
      <c r="G158" s="107"/>
      <c r="H158" s="107"/>
      <c r="I158" s="107"/>
      <c r="J158" s="107"/>
    </row>
    <row r="159" spans="1:10" s="11" customFormat="1" ht="23.1" customHeight="1">
      <c r="A159" s="40" t="s">
        <v>568</v>
      </c>
      <c r="B159" s="41" t="s">
        <v>786</v>
      </c>
      <c r="C159" s="42">
        <v>1</v>
      </c>
      <c r="D159" s="42" t="s">
        <v>647</v>
      </c>
      <c r="E159" s="47"/>
      <c r="F159" s="81">
        <v>4500</v>
      </c>
      <c r="G159" s="48">
        <f t="shared" ref="G159" si="38">C159*E159</f>
        <v>0</v>
      </c>
      <c r="H159" s="48">
        <f t="shared" ref="H159" si="39">F159*C159</f>
        <v>4500</v>
      </c>
      <c r="I159" s="48">
        <f t="shared" ref="I159" si="40">H159+G159</f>
        <v>4500</v>
      </c>
      <c r="J159" s="48"/>
    </row>
    <row r="160" spans="1:10" s="11" customFormat="1">
      <c r="A160" s="40"/>
      <c r="B160" s="59"/>
      <c r="C160" s="42"/>
      <c r="D160" s="42"/>
      <c r="E160" s="67"/>
      <c r="F160" s="67"/>
      <c r="G160" s="107"/>
      <c r="H160" s="107"/>
      <c r="I160" s="107"/>
      <c r="J160" s="107"/>
    </row>
    <row r="161" spans="1:10" s="11" customFormat="1">
      <c r="A161" s="40"/>
      <c r="B161" s="59"/>
      <c r="C161" s="42"/>
      <c r="D161" s="42"/>
      <c r="E161" s="67"/>
      <c r="F161" s="67"/>
      <c r="G161" s="107"/>
      <c r="H161" s="107"/>
      <c r="I161" s="107"/>
      <c r="J161" s="107"/>
    </row>
    <row r="162" spans="1:10" s="11" customFormat="1" ht="11.1" thickBot="1">
      <c r="A162" s="50"/>
      <c r="B162" s="129"/>
      <c r="C162" s="56"/>
      <c r="D162" s="56"/>
      <c r="E162" s="180" t="s">
        <v>787</v>
      </c>
      <c r="F162" s="181"/>
      <c r="G162" s="119"/>
      <c r="H162" s="119" t="s">
        <v>788</v>
      </c>
      <c r="I162" s="113">
        <f>I150+I159+I152+I154</f>
        <v>23600</v>
      </c>
      <c r="J162" s="112"/>
    </row>
    <row r="163" spans="1:10" s="11" customFormat="1" ht="11.1" thickBot="1">
      <c r="A163" s="35">
        <v>6</v>
      </c>
      <c r="B163" s="36" t="s">
        <v>567</v>
      </c>
      <c r="C163" s="36"/>
      <c r="D163" s="36"/>
      <c r="E163" s="39"/>
      <c r="F163" s="39"/>
      <c r="G163" s="107"/>
      <c r="H163" s="107"/>
      <c r="I163" s="107"/>
      <c r="J163" s="107"/>
    </row>
    <row r="164" spans="1:10" s="11" customFormat="1">
      <c r="A164" s="40"/>
      <c r="B164" s="41"/>
      <c r="C164" s="42"/>
      <c r="D164" s="42"/>
      <c r="E164" s="108"/>
      <c r="F164" s="108"/>
      <c r="G164" s="107"/>
      <c r="H164" s="107"/>
      <c r="I164" s="107"/>
      <c r="J164" s="107"/>
    </row>
    <row r="165" spans="1:10" s="11" customFormat="1" ht="20.100000000000001">
      <c r="A165" s="40" t="s">
        <v>575</v>
      </c>
      <c r="B165" s="41" t="s">
        <v>789</v>
      </c>
      <c r="C165" s="46">
        <v>80</v>
      </c>
      <c r="D165" s="46" t="s">
        <v>570</v>
      </c>
      <c r="E165" s="47">
        <v>0</v>
      </c>
      <c r="F165" s="47">
        <v>95</v>
      </c>
      <c r="G165" s="48">
        <f t="shared" ref="G165" si="41">C165*E165</f>
        <v>0</v>
      </c>
      <c r="H165" s="48">
        <f t="shared" ref="H165" si="42">F165*C165</f>
        <v>7600</v>
      </c>
      <c r="I165" s="48">
        <f t="shared" ref="I165" si="43">H165+G165</f>
        <v>7600</v>
      </c>
      <c r="J165" s="48"/>
    </row>
    <row r="166" spans="1:10" s="11" customFormat="1">
      <c r="A166" s="40"/>
      <c r="B166" s="41"/>
      <c r="C166" s="42"/>
      <c r="D166" s="42"/>
      <c r="E166" s="67"/>
      <c r="F166" s="67"/>
      <c r="G166" s="107"/>
      <c r="H166" s="107"/>
      <c r="I166" s="107"/>
      <c r="J166" s="107"/>
    </row>
    <row r="167" spans="1:10" s="11" customFormat="1" ht="30">
      <c r="A167" s="40" t="s">
        <v>577</v>
      </c>
      <c r="B167" s="41" t="s">
        <v>790</v>
      </c>
      <c r="C167" s="46">
        <v>40</v>
      </c>
      <c r="D167" s="46" t="s">
        <v>570</v>
      </c>
      <c r="E167" s="47"/>
      <c r="F167" s="47">
        <v>95</v>
      </c>
      <c r="G167" s="48">
        <f t="shared" ref="G167" si="44">C167*E167</f>
        <v>0</v>
      </c>
      <c r="H167" s="48">
        <f t="shared" ref="H167" si="45">F167*C167</f>
        <v>3800</v>
      </c>
      <c r="I167" s="48">
        <f t="shared" ref="I167" si="46">H167+G167</f>
        <v>3800</v>
      </c>
      <c r="J167" s="48"/>
    </row>
    <row r="168" spans="1:10" s="11" customFormat="1">
      <c r="A168" s="40"/>
      <c r="B168" s="59"/>
      <c r="C168" s="42"/>
      <c r="D168" s="42"/>
      <c r="E168" s="45"/>
      <c r="F168" s="45"/>
      <c r="G168" s="107"/>
      <c r="H168" s="107"/>
      <c r="I168" s="107"/>
      <c r="J168" s="107"/>
    </row>
    <row r="169" spans="1:10" s="11" customFormat="1" ht="12.6">
      <c r="A169" s="40" t="s">
        <v>579</v>
      </c>
      <c r="B169" s="41" t="s">
        <v>791</v>
      </c>
      <c r="C169" s="46">
        <v>4</v>
      </c>
      <c r="D169" s="46" t="s">
        <v>792</v>
      </c>
      <c r="E169" s="47"/>
      <c r="F169" s="47">
        <v>2200</v>
      </c>
      <c r="G169" s="48">
        <f t="shared" ref="G169" si="47">C169*E169</f>
        <v>0</v>
      </c>
      <c r="H169" s="48">
        <f t="shared" ref="H169" si="48">F169*C169</f>
        <v>8800</v>
      </c>
      <c r="I169" s="48">
        <f t="shared" ref="I169" si="49">H169+G169</f>
        <v>8800</v>
      </c>
      <c r="J169" s="48"/>
    </row>
    <row r="170" spans="1:10" s="11" customFormat="1">
      <c r="A170" s="40"/>
      <c r="B170" s="59"/>
      <c r="C170" s="42"/>
      <c r="D170" s="42"/>
      <c r="E170" s="45"/>
      <c r="F170" s="45"/>
      <c r="G170" s="107"/>
      <c r="H170" s="107"/>
      <c r="I170" s="107"/>
      <c r="J170" s="107"/>
    </row>
    <row r="171" spans="1:10" s="11" customFormat="1" ht="11.1" thickBot="1">
      <c r="A171" s="50"/>
      <c r="B171" s="129"/>
      <c r="C171" s="56"/>
      <c r="D171" s="56"/>
      <c r="E171" s="180" t="s">
        <v>793</v>
      </c>
      <c r="F171" s="181"/>
      <c r="G171" s="119"/>
      <c r="H171" s="119" t="s">
        <v>788</v>
      </c>
      <c r="I171" s="113">
        <f>I165+I167+I169</f>
        <v>20200</v>
      </c>
      <c r="J171" s="112"/>
    </row>
    <row r="172" spans="1:10" s="11" customFormat="1" ht="11.1" thickBot="1">
      <c r="A172" s="35">
        <v>7</v>
      </c>
      <c r="B172" s="36" t="s">
        <v>574</v>
      </c>
      <c r="C172" s="36"/>
      <c r="D172" s="36"/>
      <c r="E172" s="39"/>
      <c r="F172" s="39"/>
      <c r="G172" s="107"/>
      <c r="H172" s="107"/>
      <c r="I172" s="107"/>
      <c r="J172" s="107"/>
    </row>
    <row r="173" spans="1:10" s="11" customFormat="1">
      <c r="A173" s="40"/>
      <c r="B173" s="41"/>
      <c r="C173" s="42"/>
      <c r="D173" s="43"/>
      <c r="E173" s="45"/>
      <c r="F173" s="45"/>
      <c r="G173" s="107"/>
      <c r="H173" s="107"/>
      <c r="I173" s="107"/>
      <c r="J173" s="107"/>
    </row>
    <row r="174" spans="1:10" s="11" customFormat="1" ht="20.100000000000001">
      <c r="A174" s="40" t="s">
        <v>586</v>
      </c>
      <c r="B174" s="41" t="s">
        <v>836</v>
      </c>
      <c r="C174" s="46">
        <v>160</v>
      </c>
      <c r="D174" s="46" t="s">
        <v>570</v>
      </c>
      <c r="E174" s="47">
        <v>30</v>
      </c>
      <c r="F174" s="47">
        <v>30</v>
      </c>
      <c r="G174" s="48">
        <f t="shared" ref="G174:G177" si="50">C174*E174</f>
        <v>4800</v>
      </c>
      <c r="H174" s="48">
        <f t="shared" ref="H174:H177" si="51">F174*C174</f>
        <v>4800</v>
      </c>
      <c r="I174" s="48">
        <f t="shared" ref="I174:I177" si="52">H174+G174</f>
        <v>9600</v>
      </c>
      <c r="J174" s="48"/>
    </row>
    <row r="175" spans="1:10" s="11" customFormat="1" ht="20.100000000000001">
      <c r="A175" s="40" t="s">
        <v>588</v>
      </c>
      <c r="B175" s="41" t="s">
        <v>837</v>
      </c>
      <c r="C175" s="46">
        <v>80</v>
      </c>
      <c r="D175" s="46" t="s">
        <v>570</v>
      </c>
      <c r="E175" s="47">
        <v>30</v>
      </c>
      <c r="F175" s="47">
        <v>45</v>
      </c>
      <c r="G175" s="48">
        <f t="shared" si="50"/>
        <v>2400</v>
      </c>
      <c r="H175" s="48">
        <f t="shared" si="51"/>
        <v>3600</v>
      </c>
      <c r="I175" s="48">
        <f t="shared" si="52"/>
        <v>6000</v>
      </c>
      <c r="J175" s="48"/>
    </row>
    <row r="176" spans="1:10" s="11" customFormat="1" ht="18" customHeight="1">
      <c r="A176" s="40" t="s">
        <v>798</v>
      </c>
      <c r="B176" s="41" t="s">
        <v>799</v>
      </c>
      <c r="C176" s="46">
        <v>6</v>
      </c>
      <c r="D176" s="46" t="s">
        <v>800</v>
      </c>
      <c r="E176" s="47">
        <v>450</v>
      </c>
      <c r="F176" s="47">
        <v>0</v>
      </c>
      <c r="G176" s="48">
        <f t="shared" si="50"/>
        <v>2700</v>
      </c>
      <c r="H176" s="48">
        <f t="shared" si="51"/>
        <v>0</v>
      </c>
      <c r="I176" s="48">
        <f t="shared" si="52"/>
        <v>2700</v>
      </c>
      <c r="J176" s="48"/>
    </row>
    <row r="177" spans="1:11" s="11" customFormat="1" ht="18.95" customHeight="1">
      <c r="A177" s="40" t="s">
        <v>801</v>
      </c>
      <c r="B177" s="41" t="s">
        <v>838</v>
      </c>
      <c r="C177" s="42">
        <v>2</v>
      </c>
      <c r="D177" s="46" t="s">
        <v>803</v>
      </c>
      <c r="E177" s="47">
        <v>450</v>
      </c>
      <c r="F177" s="47">
        <v>0</v>
      </c>
      <c r="G177" s="48">
        <f t="shared" si="50"/>
        <v>900</v>
      </c>
      <c r="H177" s="48">
        <f t="shared" si="51"/>
        <v>0</v>
      </c>
      <c r="I177" s="48">
        <f t="shared" si="52"/>
        <v>900</v>
      </c>
      <c r="J177" s="48"/>
    </row>
    <row r="178" spans="1:11" s="11" customFormat="1" ht="11.1" thickBot="1">
      <c r="A178" s="50"/>
      <c r="B178" s="51"/>
      <c r="C178" s="56"/>
      <c r="D178" s="56"/>
      <c r="E178" s="174" t="s">
        <v>804</v>
      </c>
      <c r="F178" s="175"/>
      <c r="G178" s="119"/>
      <c r="H178" s="119"/>
      <c r="I178" s="119">
        <f>I174+I175+I176+I177</f>
        <v>19200</v>
      </c>
      <c r="J178" s="107"/>
    </row>
    <row r="179" spans="1:11" s="11" customFormat="1" ht="11.1" thickBot="1">
      <c r="A179" s="35">
        <v>8</v>
      </c>
      <c r="B179" s="36" t="s">
        <v>564</v>
      </c>
      <c r="C179" s="36"/>
      <c r="D179" s="36"/>
      <c r="E179" s="39"/>
      <c r="F179" s="39"/>
      <c r="G179" s="107"/>
      <c r="H179" s="107"/>
      <c r="I179" s="107"/>
      <c r="J179" s="107"/>
    </row>
    <row r="180" spans="1:11" s="11" customFormat="1">
      <c r="A180" s="40"/>
      <c r="B180" s="41"/>
      <c r="C180" s="42"/>
      <c r="D180" s="43"/>
      <c r="E180" s="45"/>
      <c r="F180" s="45"/>
      <c r="G180" s="107"/>
      <c r="H180" s="107"/>
      <c r="I180" s="107"/>
      <c r="J180" s="107"/>
    </row>
    <row r="181" spans="1:11" s="11" customFormat="1" ht="45" customHeight="1">
      <c r="A181" s="40" t="s">
        <v>805</v>
      </c>
      <c r="B181" s="41" t="s">
        <v>839</v>
      </c>
      <c r="C181" s="42">
        <v>144</v>
      </c>
      <c r="D181" s="42" t="s">
        <v>840</v>
      </c>
      <c r="E181" s="47">
        <v>180</v>
      </c>
      <c r="F181" s="47">
        <v>65</v>
      </c>
      <c r="G181" s="48">
        <f t="shared" ref="G181" si="53">C181*E181</f>
        <v>25920</v>
      </c>
      <c r="H181" s="48">
        <f t="shared" ref="H181" si="54">F181*C181</f>
        <v>9360</v>
      </c>
      <c r="I181" s="48">
        <f t="shared" ref="I181" si="55">H181+G181</f>
        <v>35280</v>
      </c>
      <c r="J181" s="48"/>
      <c r="K181" s="55"/>
    </row>
    <row r="182" spans="1:11" s="11" customFormat="1">
      <c r="A182" s="40"/>
      <c r="B182" s="41"/>
      <c r="C182" s="42"/>
      <c r="D182" s="42"/>
      <c r="E182" s="67"/>
      <c r="F182" s="67"/>
      <c r="G182" s="107"/>
      <c r="H182" s="107"/>
      <c r="I182" s="107"/>
      <c r="J182" s="107"/>
    </row>
    <row r="183" spans="1:11" s="11" customFormat="1" ht="23.1" customHeight="1">
      <c r="A183" s="40" t="s">
        <v>841</v>
      </c>
      <c r="B183" s="41" t="s">
        <v>842</v>
      </c>
      <c r="C183" s="42">
        <v>90</v>
      </c>
      <c r="D183" s="42" t="s">
        <v>476</v>
      </c>
      <c r="E183" s="47">
        <v>680</v>
      </c>
      <c r="F183" s="47">
        <v>65</v>
      </c>
      <c r="G183" s="48">
        <f t="shared" ref="G183" si="56">C183*E183</f>
        <v>61200</v>
      </c>
      <c r="H183" s="48">
        <f t="shared" ref="H183" si="57">F183*C183</f>
        <v>5850</v>
      </c>
      <c r="I183" s="48">
        <f t="shared" ref="I183" si="58">H183+G183</f>
        <v>67050</v>
      </c>
      <c r="J183" s="48"/>
    </row>
    <row r="184" spans="1:11" s="11" customFormat="1" ht="12.6">
      <c r="A184" s="40"/>
      <c r="B184" s="41"/>
      <c r="C184" s="42"/>
      <c r="D184" s="42"/>
      <c r="E184" s="128"/>
      <c r="F184" s="128"/>
      <c r="G184" s="98"/>
      <c r="H184" s="98"/>
      <c r="I184" s="98"/>
      <c r="J184" s="98"/>
    </row>
    <row r="185" spans="1:11" s="11" customFormat="1" ht="20.100000000000001">
      <c r="A185" s="40" t="s">
        <v>843</v>
      </c>
      <c r="B185" s="41" t="s">
        <v>844</v>
      </c>
      <c r="C185" s="42">
        <v>108</v>
      </c>
      <c r="D185" s="42" t="s">
        <v>476</v>
      </c>
      <c r="E185" s="47">
        <v>210</v>
      </c>
      <c r="F185" s="47">
        <v>65</v>
      </c>
      <c r="G185" s="48">
        <f t="shared" ref="G185" si="59">C185*E185</f>
        <v>22680</v>
      </c>
      <c r="H185" s="48">
        <f t="shared" ref="H185" si="60">F185*C185</f>
        <v>7020</v>
      </c>
      <c r="I185" s="48">
        <f t="shared" ref="I185" si="61">H185+G185</f>
        <v>29700</v>
      </c>
      <c r="J185" s="48"/>
    </row>
    <row r="186" spans="1:11" s="11" customFormat="1" ht="12.6">
      <c r="A186" s="40"/>
      <c r="B186" s="41"/>
      <c r="C186" s="42"/>
      <c r="D186" s="42"/>
      <c r="E186" s="133"/>
      <c r="F186" s="133"/>
      <c r="G186" s="48"/>
      <c r="H186" s="48"/>
      <c r="I186" s="48"/>
      <c r="J186" s="48"/>
    </row>
    <row r="187" spans="1:11" s="11" customFormat="1" ht="12.6">
      <c r="A187" s="40" t="s">
        <v>845</v>
      </c>
      <c r="B187" s="41" t="s">
        <v>846</v>
      </c>
      <c r="C187" s="42">
        <v>96</v>
      </c>
      <c r="D187" s="42" t="s">
        <v>847</v>
      </c>
      <c r="E187" s="47">
        <v>120</v>
      </c>
      <c r="F187" s="47">
        <v>65</v>
      </c>
      <c r="G187" s="48">
        <f>C187*E187</f>
        <v>11520</v>
      </c>
      <c r="H187" s="48">
        <f>F187*C187</f>
        <v>6240</v>
      </c>
      <c r="I187" s="48">
        <f t="shared" ref="I187" si="62">H187+G187</f>
        <v>17760</v>
      </c>
      <c r="J187" s="48"/>
    </row>
    <row r="188" spans="1:11" s="11" customFormat="1" ht="12.6">
      <c r="A188" s="40"/>
      <c r="B188" s="41"/>
      <c r="C188" s="42"/>
      <c r="D188" s="42"/>
      <c r="E188" s="47"/>
      <c r="F188" s="47"/>
      <c r="G188" s="48"/>
      <c r="H188" s="48"/>
      <c r="I188" s="48"/>
      <c r="J188" s="48"/>
    </row>
    <row r="189" spans="1:11" s="11" customFormat="1" ht="12.6">
      <c r="A189" s="40"/>
      <c r="B189" s="41"/>
      <c r="C189" s="42"/>
      <c r="D189" s="42"/>
      <c r="E189" s="133"/>
      <c r="F189" s="133"/>
      <c r="G189" s="48"/>
      <c r="H189" s="48"/>
      <c r="I189" s="48"/>
      <c r="J189" s="48"/>
    </row>
    <row r="190" spans="1:11" s="11" customFormat="1" ht="11.1" thickBot="1">
      <c r="A190" s="50"/>
      <c r="B190" s="51"/>
      <c r="C190" s="56"/>
      <c r="D190" s="56"/>
      <c r="E190" s="176" t="s">
        <v>807</v>
      </c>
      <c r="F190" s="177"/>
      <c r="G190" s="119"/>
      <c r="H190" s="119" t="s">
        <v>808</v>
      </c>
      <c r="I190" s="119">
        <f>I181+I183+I185+I187</f>
        <v>149790</v>
      </c>
      <c r="J190" s="119"/>
    </row>
    <row r="191" spans="1:11" s="11" customFormat="1" ht="11.1" thickBot="1">
      <c r="A191" s="35">
        <v>10</v>
      </c>
      <c r="B191" s="36" t="s">
        <v>585</v>
      </c>
      <c r="C191" s="36"/>
      <c r="D191" s="36"/>
      <c r="E191" s="39"/>
      <c r="F191" s="39"/>
      <c r="G191" s="107"/>
      <c r="H191" s="107"/>
      <c r="I191" s="107"/>
      <c r="J191" s="107"/>
    </row>
    <row r="192" spans="1:11" s="11" customFormat="1">
      <c r="A192" s="40"/>
      <c r="B192" s="41"/>
      <c r="C192" s="42"/>
      <c r="D192" s="43"/>
      <c r="E192" s="45"/>
      <c r="F192" s="45"/>
      <c r="G192" s="107"/>
      <c r="H192" s="107"/>
      <c r="I192" s="107"/>
      <c r="J192" s="107"/>
    </row>
    <row r="193" spans="1:11" s="11" customFormat="1" ht="30.95" customHeight="1">
      <c r="A193" s="40" t="s">
        <v>809</v>
      </c>
      <c r="B193" s="41" t="s">
        <v>810</v>
      </c>
      <c r="C193" s="42">
        <v>1</v>
      </c>
      <c r="D193" s="42" t="s">
        <v>120</v>
      </c>
      <c r="E193" s="47">
        <v>4000</v>
      </c>
      <c r="F193" s="47">
        <v>8000</v>
      </c>
      <c r="G193" s="48">
        <f t="shared" ref="G193" si="63">C193*E193</f>
        <v>4000</v>
      </c>
      <c r="H193" s="48">
        <f>F193*C193</f>
        <v>8000</v>
      </c>
      <c r="I193" s="48">
        <f t="shared" ref="I193" si="64">H193+G193</f>
        <v>12000</v>
      </c>
      <c r="J193" s="48"/>
    </row>
    <row r="194" spans="1:11" s="11" customFormat="1">
      <c r="A194" s="40"/>
      <c r="B194" s="41"/>
      <c r="C194" s="42"/>
      <c r="D194" s="42"/>
      <c r="E194" s="67"/>
      <c r="F194" s="67"/>
      <c r="G194" s="107"/>
      <c r="H194" s="107"/>
      <c r="I194" s="107"/>
      <c r="J194" s="107"/>
    </row>
    <row r="195" spans="1:11" s="11" customFormat="1" ht="51" customHeight="1">
      <c r="A195" s="140" t="s">
        <v>811</v>
      </c>
      <c r="B195" s="141" t="s">
        <v>848</v>
      </c>
      <c r="C195" s="33">
        <v>1</v>
      </c>
      <c r="D195" s="33" t="s">
        <v>120</v>
      </c>
      <c r="E195" s="47">
        <v>4000</v>
      </c>
      <c r="F195" s="47">
        <v>6000</v>
      </c>
      <c r="G195" s="48">
        <f t="shared" ref="G195" si="65">C195*E195</f>
        <v>4000</v>
      </c>
      <c r="H195" s="48">
        <f t="shared" ref="H195" si="66">F195*C195</f>
        <v>6000</v>
      </c>
      <c r="I195" s="48">
        <f t="shared" ref="I195" si="67">H195+G195</f>
        <v>10000</v>
      </c>
      <c r="J195" s="48"/>
      <c r="K195" s="142"/>
    </row>
    <row r="196" spans="1:11" s="11" customFormat="1" ht="12.6">
      <c r="A196" s="140"/>
      <c r="B196" s="141"/>
      <c r="C196" s="33"/>
      <c r="D196" s="33"/>
      <c r="E196" s="133"/>
      <c r="F196" s="133"/>
      <c r="G196" s="48"/>
      <c r="H196" s="48"/>
      <c r="I196" s="48"/>
      <c r="J196" s="48"/>
    </row>
    <row r="197" spans="1:11" s="11" customFormat="1" ht="12.6">
      <c r="A197" s="140" t="s">
        <v>849</v>
      </c>
      <c r="B197" s="141" t="s">
        <v>850</v>
      </c>
      <c r="C197" s="33">
        <v>1</v>
      </c>
      <c r="D197" s="33" t="s">
        <v>120</v>
      </c>
      <c r="E197" s="47">
        <v>0</v>
      </c>
      <c r="F197" s="47">
        <v>12000</v>
      </c>
      <c r="G197" s="48">
        <f t="shared" ref="G197" si="68">C197*E197</f>
        <v>0</v>
      </c>
      <c r="H197" s="48">
        <f t="shared" ref="H197" si="69">F197*C197</f>
        <v>12000</v>
      </c>
      <c r="I197" s="48">
        <f t="shared" ref="I197" si="70">H197+G197</f>
        <v>12000</v>
      </c>
      <c r="J197" s="48"/>
    </row>
    <row r="198" spans="1:11" s="11" customFormat="1" ht="11.1" thickBot="1">
      <c r="A198" s="50"/>
      <c r="B198" s="51"/>
      <c r="C198" s="56"/>
      <c r="D198" s="56"/>
      <c r="E198" s="174" t="s">
        <v>813</v>
      </c>
      <c r="F198" s="175"/>
      <c r="G198" s="119"/>
      <c r="H198" s="119" t="s">
        <v>814</v>
      </c>
      <c r="I198" s="119">
        <f>I193+I195+I197</f>
        <v>34000</v>
      </c>
      <c r="J198" s="119"/>
    </row>
    <row r="199" spans="1:11">
      <c r="A199" s="143" t="s">
        <v>21</v>
      </c>
      <c r="B199" s="143"/>
      <c r="C199" s="143"/>
      <c r="D199" s="143"/>
      <c r="E199" s="143"/>
      <c r="F199" s="143"/>
      <c r="G199" s="143"/>
      <c r="H199" s="143"/>
      <c r="I199" s="144">
        <f>I23+I83+I138+I147+I162+I171+I178+I190+I198</f>
        <v>867892.91</v>
      </c>
      <c r="J199" s="144"/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6A67CB-F671-4435-8314-5C69EA3BAE02}">
  <dimension ref="A1:FY149"/>
  <sheetViews>
    <sheetView topLeftCell="A91" workbookViewId="0">
      <selection activeCell="B251" sqref="B251"/>
    </sheetView>
  </sheetViews>
  <sheetFormatPr defaultColWidth="10" defaultRowHeight="10.5"/>
  <cols>
    <col min="1" max="1" width="7.85546875" style="6" customWidth="1"/>
    <col min="2" max="2" width="79.140625" style="6" customWidth="1"/>
    <col min="3" max="3" width="10.5703125" style="6" customWidth="1"/>
    <col min="4" max="4" width="8.42578125" style="6" customWidth="1"/>
    <col min="5" max="6" width="15.5703125" style="6" customWidth="1"/>
    <col min="7" max="7" width="17.28515625" style="6" hidden="1" customWidth="1"/>
    <col min="8" max="8" width="20.140625" style="6" hidden="1" customWidth="1"/>
    <col min="9" max="9" width="17.85546875" style="6" customWidth="1"/>
    <col min="10" max="10" width="14.7109375" style="6" customWidth="1"/>
    <col min="11" max="16384" width="10" style="6"/>
  </cols>
  <sheetData>
    <row r="1" spans="1:18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</row>
    <row r="2" spans="1:181">
      <c r="A2" s="5"/>
      <c r="B2" s="3"/>
      <c r="C2" s="4"/>
      <c r="D2" s="4"/>
      <c r="E2" s="4"/>
      <c r="F2" s="4"/>
      <c r="G2" s="4"/>
      <c r="H2" s="7"/>
      <c r="I2" s="7"/>
      <c r="J2" s="7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</row>
    <row r="3" spans="1:18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</row>
    <row r="4" spans="1:18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</row>
    <row r="5" spans="1:181">
      <c r="A5" s="5"/>
      <c r="B5" s="3"/>
      <c r="C5" s="4"/>
      <c r="D5" s="4"/>
      <c r="E5" s="4"/>
      <c r="F5" s="4"/>
      <c r="G5" s="4"/>
      <c r="H5" s="4"/>
      <c r="I5" s="9"/>
      <c r="J5" s="9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</row>
    <row r="6" spans="1:181" s="11" customFormat="1">
      <c r="A6" s="193" t="s">
        <v>851</v>
      </c>
      <c r="B6" s="193"/>
      <c r="C6" s="193"/>
      <c r="D6" s="193"/>
      <c r="E6" s="193"/>
      <c r="F6" s="193"/>
      <c r="G6" s="193"/>
      <c r="H6" s="193"/>
      <c r="I6" s="193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</row>
    <row r="7" spans="1:181" s="11" customFormat="1">
      <c r="A7" s="193"/>
      <c r="B7" s="193"/>
      <c r="C7" s="193"/>
      <c r="D7" s="193"/>
      <c r="E7" s="193"/>
      <c r="F7" s="193"/>
      <c r="G7" s="193"/>
      <c r="H7" s="193"/>
      <c r="I7" s="193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</row>
    <row r="8" spans="1:181" s="11" customFormat="1" ht="12.95">
      <c r="A8" s="12" t="s">
        <v>591</v>
      </c>
      <c r="B8" s="13" t="s">
        <v>592</v>
      </c>
      <c r="C8" s="13"/>
      <c r="D8" s="13"/>
      <c r="E8" s="13"/>
      <c r="F8" s="13"/>
      <c r="G8" s="14"/>
      <c r="H8" s="15" t="s">
        <v>816</v>
      </c>
      <c r="I8" s="16" t="s">
        <v>852</v>
      </c>
      <c r="J8" s="17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</row>
    <row r="9" spans="1:181" s="11" customFormat="1" ht="12.95">
      <c r="A9" s="194" t="s">
        <v>853</v>
      </c>
      <c r="B9" s="195"/>
      <c r="C9" s="195"/>
      <c r="D9" s="195"/>
      <c r="E9" s="195"/>
      <c r="F9" s="195"/>
      <c r="G9" s="196"/>
      <c r="H9" s="15" t="s">
        <v>596</v>
      </c>
      <c r="I9" s="18" t="s">
        <v>818</v>
      </c>
      <c r="J9" s="19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</row>
    <row r="10" spans="1:181" s="11" customFormat="1" ht="10.5" customHeight="1">
      <c r="A10" s="20" t="s">
        <v>598</v>
      </c>
      <c r="B10" s="21"/>
      <c r="C10" s="22"/>
      <c r="D10" s="22"/>
      <c r="E10" s="197" t="s">
        <v>599</v>
      </c>
      <c r="F10" s="198"/>
      <c r="G10" s="199" t="s">
        <v>600</v>
      </c>
      <c r="H10" s="200"/>
      <c r="I10" s="23" t="s">
        <v>601</v>
      </c>
      <c r="J10" s="23" t="s">
        <v>602</v>
      </c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</row>
    <row r="11" spans="1:181" s="11" customFormat="1">
      <c r="A11" s="24" t="s">
        <v>7</v>
      </c>
      <c r="B11" s="25" t="s">
        <v>603</v>
      </c>
      <c r="C11" s="26" t="s">
        <v>604</v>
      </c>
      <c r="D11" s="26" t="s">
        <v>71</v>
      </c>
      <c r="E11" s="27" t="s">
        <v>605</v>
      </c>
      <c r="F11" s="28" t="s">
        <v>606</v>
      </c>
      <c r="G11" s="27"/>
      <c r="H11" s="29"/>
      <c r="I11" s="29"/>
      <c r="J11" s="29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</row>
    <row r="12" spans="1:181" s="11" customFormat="1" ht="11.1" thickBot="1">
      <c r="A12" s="30"/>
      <c r="B12" s="31"/>
      <c r="C12" s="32"/>
      <c r="D12" s="32"/>
      <c r="E12" s="33" t="s">
        <v>607</v>
      </c>
      <c r="F12" s="34" t="s">
        <v>608</v>
      </c>
      <c r="G12" s="33" t="s">
        <v>609</v>
      </c>
      <c r="H12" s="33" t="s">
        <v>610</v>
      </c>
      <c r="I12" s="33" t="s">
        <v>611</v>
      </c>
      <c r="J12" s="33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10"/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10"/>
      <c r="FV12" s="10"/>
      <c r="FW12" s="10"/>
      <c r="FX12" s="10"/>
      <c r="FY12" s="10"/>
    </row>
    <row r="13" spans="1:181" s="11" customFormat="1" ht="11.1" thickBot="1">
      <c r="A13" s="35">
        <v>1</v>
      </c>
      <c r="B13" s="36" t="s">
        <v>22</v>
      </c>
      <c r="C13" s="37"/>
      <c r="D13" s="38"/>
      <c r="E13" s="38"/>
      <c r="F13" s="38"/>
      <c r="G13" s="38"/>
      <c r="H13" s="38"/>
      <c r="I13" s="38"/>
      <c r="J13" s="38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</row>
    <row r="14" spans="1:181" s="11" customFormat="1" ht="11.1" thickBot="1">
      <c r="A14" s="35" t="s">
        <v>23</v>
      </c>
      <c r="B14" s="36" t="s">
        <v>24</v>
      </c>
      <c r="C14" s="36"/>
      <c r="D14" s="36"/>
      <c r="E14" s="39"/>
      <c r="F14" s="39"/>
      <c r="G14" s="39"/>
      <c r="H14" s="39"/>
      <c r="I14" s="39"/>
      <c r="J14" s="39"/>
    </row>
    <row r="15" spans="1:181" s="11" customFormat="1">
      <c r="A15" s="40"/>
      <c r="B15" s="41"/>
      <c r="C15" s="42"/>
      <c r="D15" s="43"/>
      <c r="E15" s="44"/>
      <c r="F15" s="44"/>
      <c r="G15" s="45"/>
      <c r="H15" s="45"/>
      <c r="I15" s="45"/>
      <c r="J15" s="45"/>
    </row>
    <row r="16" spans="1:181" s="11" customFormat="1" ht="23.1" customHeight="1">
      <c r="A16" s="40" t="s">
        <v>25</v>
      </c>
      <c r="B16" s="41" t="s">
        <v>854</v>
      </c>
      <c r="C16" s="46">
        <v>2</v>
      </c>
      <c r="D16" s="46" t="s">
        <v>613</v>
      </c>
      <c r="E16" s="47"/>
      <c r="F16" s="47">
        <v>18900</v>
      </c>
      <c r="G16" s="48">
        <f>C16*E16</f>
        <v>0</v>
      </c>
      <c r="H16" s="48">
        <f>F16*C16</f>
        <v>37800</v>
      </c>
      <c r="I16" s="48">
        <f>H16+G16</f>
        <v>37800</v>
      </c>
      <c r="J16" s="48"/>
    </row>
    <row r="17" spans="1:10" s="11" customFormat="1" ht="56.1" customHeight="1">
      <c r="A17" s="40" t="s">
        <v>28</v>
      </c>
      <c r="B17" s="41" t="s">
        <v>855</v>
      </c>
      <c r="C17" s="46">
        <v>2</v>
      </c>
      <c r="D17" s="46" t="s">
        <v>613</v>
      </c>
      <c r="E17" s="47"/>
      <c r="F17" s="47">
        <v>20900</v>
      </c>
      <c r="G17" s="48">
        <f t="shared" ref="G17:G22" si="0">C17*E17</f>
        <v>0</v>
      </c>
      <c r="H17" s="48">
        <f t="shared" ref="H17:H22" si="1">F17*C17</f>
        <v>41800</v>
      </c>
      <c r="I17" s="48">
        <f t="shared" ref="I17:I22" si="2">H17+G17</f>
        <v>41800</v>
      </c>
      <c r="J17" s="148"/>
    </row>
    <row r="18" spans="1:10" s="11" customFormat="1" ht="33" customHeight="1">
      <c r="A18" s="40" t="s">
        <v>30</v>
      </c>
      <c r="B18" s="41" t="s">
        <v>856</v>
      </c>
      <c r="C18" s="46">
        <v>0</v>
      </c>
      <c r="D18" s="46" t="s">
        <v>613</v>
      </c>
      <c r="E18" s="47"/>
      <c r="F18" s="47">
        <v>18900</v>
      </c>
      <c r="G18" s="48">
        <f t="shared" si="0"/>
        <v>0</v>
      </c>
      <c r="H18" s="48">
        <f t="shared" si="1"/>
        <v>0</v>
      </c>
      <c r="I18" s="48">
        <f t="shared" si="2"/>
        <v>0</v>
      </c>
      <c r="J18" s="48"/>
    </row>
    <row r="19" spans="1:10" s="11" customFormat="1" ht="27" customHeight="1">
      <c r="A19" s="40" t="s">
        <v>32</v>
      </c>
      <c r="B19" s="41" t="s">
        <v>857</v>
      </c>
      <c r="C19" s="46">
        <v>2</v>
      </c>
      <c r="D19" s="46" t="s">
        <v>613</v>
      </c>
      <c r="E19" s="47"/>
      <c r="F19" s="47">
        <v>9400</v>
      </c>
      <c r="G19" s="48">
        <f t="shared" si="0"/>
        <v>0</v>
      </c>
      <c r="H19" s="48">
        <f t="shared" si="1"/>
        <v>18800</v>
      </c>
      <c r="I19" s="48">
        <f t="shared" si="2"/>
        <v>18800</v>
      </c>
      <c r="J19" s="48"/>
    </row>
    <row r="20" spans="1:10" s="11" customFormat="1" ht="20.100000000000001">
      <c r="A20" s="40" t="s">
        <v>34</v>
      </c>
      <c r="B20" s="41" t="s">
        <v>617</v>
      </c>
      <c r="C20" s="46">
        <v>2</v>
      </c>
      <c r="D20" s="46" t="s">
        <v>613</v>
      </c>
      <c r="E20" s="47"/>
      <c r="F20" s="47">
        <v>7800</v>
      </c>
      <c r="G20" s="48">
        <f t="shared" si="0"/>
        <v>0</v>
      </c>
      <c r="H20" s="48">
        <f t="shared" si="1"/>
        <v>15600</v>
      </c>
      <c r="I20" s="48">
        <f t="shared" si="2"/>
        <v>15600</v>
      </c>
      <c r="J20" s="48"/>
    </row>
    <row r="21" spans="1:10" s="11" customFormat="1" ht="20.100000000000001">
      <c r="A21" s="40" t="s">
        <v>36</v>
      </c>
      <c r="B21" s="41" t="s">
        <v>618</v>
      </c>
      <c r="C21" s="46">
        <v>2</v>
      </c>
      <c r="D21" s="46" t="s">
        <v>613</v>
      </c>
      <c r="E21" s="47"/>
      <c r="F21" s="47">
        <v>8800</v>
      </c>
      <c r="G21" s="48">
        <f t="shared" si="0"/>
        <v>0</v>
      </c>
      <c r="H21" s="48">
        <f t="shared" si="1"/>
        <v>17600</v>
      </c>
      <c r="I21" s="48">
        <f t="shared" si="2"/>
        <v>17600</v>
      </c>
      <c r="J21" s="48"/>
    </row>
    <row r="22" spans="1:10" s="11" customFormat="1" ht="12.6">
      <c r="A22" s="40"/>
      <c r="B22" s="41"/>
      <c r="C22" s="46"/>
      <c r="D22" s="46"/>
      <c r="E22" s="47"/>
      <c r="F22" s="47"/>
      <c r="G22" s="48">
        <f t="shared" si="0"/>
        <v>0</v>
      </c>
      <c r="H22" s="48">
        <f t="shared" si="1"/>
        <v>0</v>
      </c>
      <c r="I22" s="48">
        <f t="shared" si="2"/>
        <v>0</v>
      </c>
      <c r="J22" s="48"/>
    </row>
    <row r="23" spans="1:10" s="11" customFormat="1" ht="14.1" customHeight="1" thickBot="1">
      <c r="A23" s="40"/>
      <c r="B23" s="41"/>
      <c r="C23" s="205" t="s">
        <v>619</v>
      </c>
      <c r="D23" s="206"/>
      <c r="E23" s="206"/>
      <c r="F23" s="207"/>
      <c r="G23" s="53"/>
      <c r="H23" s="53"/>
      <c r="I23" s="145">
        <f>SUM(I16:I21)</f>
        <v>131600</v>
      </c>
      <c r="J23" s="67"/>
    </row>
    <row r="24" spans="1:10" s="11" customFormat="1" ht="11.1" thickBot="1">
      <c r="A24" s="35" t="s">
        <v>38</v>
      </c>
      <c r="B24" s="36" t="s">
        <v>824</v>
      </c>
      <c r="C24" s="36"/>
      <c r="D24" s="36"/>
      <c r="E24" s="39"/>
      <c r="F24" s="39"/>
      <c r="G24" s="48">
        <f t="shared" ref="G24:G53" si="3">C24*E24</f>
        <v>0</v>
      </c>
      <c r="H24" s="48">
        <f t="shared" ref="H24:H53" si="4">F24*C24</f>
        <v>0</v>
      </c>
      <c r="I24" s="39"/>
      <c r="J24" s="39"/>
    </row>
    <row r="25" spans="1:10" s="11" customFormat="1">
      <c r="A25" s="40"/>
      <c r="B25" s="41"/>
      <c r="C25" s="42"/>
      <c r="D25" s="43"/>
      <c r="E25" s="45"/>
      <c r="F25" s="45"/>
      <c r="G25" s="48">
        <f t="shared" si="3"/>
        <v>0</v>
      </c>
      <c r="H25" s="48">
        <f t="shared" si="4"/>
        <v>0</v>
      </c>
      <c r="I25" s="45"/>
      <c r="J25" s="45"/>
    </row>
    <row r="26" spans="1:10" s="11" customFormat="1" ht="77.099999999999994" customHeight="1">
      <c r="A26" s="40" t="s">
        <v>41</v>
      </c>
      <c r="B26" s="41" t="s">
        <v>858</v>
      </c>
      <c r="C26" s="42">
        <v>0</v>
      </c>
      <c r="D26" s="42" t="s">
        <v>620</v>
      </c>
      <c r="E26" s="47">
        <v>4000</v>
      </c>
      <c r="F26" s="47">
        <v>2300</v>
      </c>
      <c r="G26" s="48">
        <f t="shared" si="3"/>
        <v>0</v>
      </c>
      <c r="H26" s="48">
        <f t="shared" si="4"/>
        <v>0</v>
      </c>
      <c r="I26" s="48">
        <f t="shared" ref="I26:I33" si="5">H26+G26</f>
        <v>0</v>
      </c>
      <c r="J26" s="148"/>
    </row>
    <row r="27" spans="1:10" s="11" customFormat="1" ht="80.099999999999994">
      <c r="A27" s="40" t="s">
        <v>44</v>
      </c>
      <c r="B27" s="41" t="s">
        <v>826</v>
      </c>
      <c r="C27" s="42">
        <v>0</v>
      </c>
      <c r="D27" s="42" t="s">
        <v>621</v>
      </c>
      <c r="E27" s="47">
        <v>3500</v>
      </c>
      <c r="F27" s="47">
        <v>2000</v>
      </c>
      <c r="G27" s="48">
        <f t="shared" si="3"/>
        <v>0</v>
      </c>
      <c r="H27" s="48">
        <f t="shared" si="4"/>
        <v>0</v>
      </c>
      <c r="I27" s="48">
        <f t="shared" si="5"/>
        <v>0</v>
      </c>
      <c r="J27" s="148"/>
    </row>
    <row r="28" spans="1:10" s="11" customFormat="1" ht="12.6">
      <c r="A28" s="40" t="s">
        <v>46</v>
      </c>
      <c r="B28" s="41" t="s">
        <v>859</v>
      </c>
      <c r="C28" s="42">
        <v>2</v>
      </c>
      <c r="D28" s="42" t="s">
        <v>620</v>
      </c>
      <c r="E28" s="47">
        <v>900</v>
      </c>
      <c r="F28" s="47">
        <v>300</v>
      </c>
      <c r="G28" s="48">
        <f t="shared" si="3"/>
        <v>1800</v>
      </c>
      <c r="H28" s="48">
        <f t="shared" si="4"/>
        <v>600</v>
      </c>
      <c r="I28" s="48">
        <f>H28+G28</f>
        <v>2400</v>
      </c>
      <c r="J28" s="148"/>
    </row>
    <row r="29" spans="1:10" s="11" customFormat="1" ht="20.100000000000001">
      <c r="A29" s="40" t="s">
        <v>48</v>
      </c>
      <c r="B29" s="41" t="s">
        <v>860</v>
      </c>
      <c r="C29" s="42">
        <v>2</v>
      </c>
      <c r="D29" s="42" t="s">
        <v>613</v>
      </c>
      <c r="E29" s="47">
        <v>900</v>
      </c>
      <c r="F29" s="47">
        <v>300</v>
      </c>
      <c r="G29" s="48">
        <f t="shared" si="3"/>
        <v>1800</v>
      </c>
      <c r="H29" s="48">
        <f t="shared" si="4"/>
        <v>600</v>
      </c>
      <c r="I29" s="48">
        <f t="shared" si="5"/>
        <v>2400</v>
      </c>
      <c r="J29" s="148"/>
    </row>
    <row r="30" spans="1:10" s="11" customFormat="1" ht="24" customHeight="1">
      <c r="A30" s="40" t="s">
        <v>50</v>
      </c>
      <c r="B30" s="41" t="s">
        <v>51</v>
      </c>
      <c r="C30" s="42">
        <v>0</v>
      </c>
      <c r="D30" s="42" t="s">
        <v>622</v>
      </c>
      <c r="E30" s="47">
        <v>65</v>
      </c>
      <c r="F30" s="47">
        <v>25</v>
      </c>
      <c r="G30" s="48">
        <f t="shared" si="3"/>
        <v>0</v>
      </c>
      <c r="H30" s="48">
        <f t="shared" si="4"/>
        <v>0</v>
      </c>
      <c r="I30" s="48">
        <f t="shared" si="5"/>
        <v>0</v>
      </c>
      <c r="J30" s="48"/>
    </row>
    <row r="31" spans="1:10" s="11" customFormat="1" ht="20.100000000000001" customHeight="1">
      <c r="A31" s="40" t="s">
        <v>53</v>
      </c>
      <c r="B31" s="41" t="s">
        <v>54</v>
      </c>
      <c r="C31" s="42">
        <v>0</v>
      </c>
      <c r="D31" s="42" t="s">
        <v>620</v>
      </c>
      <c r="E31" s="47">
        <v>3500</v>
      </c>
      <c r="F31" s="47">
        <v>2000</v>
      </c>
      <c r="G31" s="48">
        <f t="shared" si="3"/>
        <v>0</v>
      </c>
      <c r="H31" s="48">
        <f t="shared" si="4"/>
        <v>0</v>
      </c>
      <c r="I31" s="48">
        <f t="shared" si="5"/>
        <v>0</v>
      </c>
      <c r="J31" s="148"/>
    </row>
    <row r="32" spans="1:10" s="11" customFormat="1" ht="12.6">
      <c r="A32" s="40" t="s">
        <v>55</v>
      </c>
      <c r="B32" s="41" t="s">
        <v>56</v>
      </c>
      <c r="C32" s="42">
        <v>0</v>
      </c>
      <c r="D32" s="42" t="s">
        <v>622</v>
      </c>
      <c r="E32" s="47">
        <v>15</v>
      </c>
      <c r="F32" s="47">
        <v>40</v>
      </c>
      <c r="G32" s="48">
        <f t="shared" si="3"/>
        <v>0</v>
      </c>
      <c r="H32" s="48">
        <f t="shared" si="4"/>
        <v>0</v>
      </c>
      <c r="I32" s="48">
        <f t="shared" si="5"/>
        <v>0</v>
      </c>
      <c r="J32" s="48"/>
    </row>
    <row r="33" spans="1:11" s="11" customFormat="1" ht="12.6">
      <c r="A33" s="40" t="s">
        <v>57</v>
      </c>
      <c r="B33" s="41" t="s">
        <v>58</v>
      </c>
      <c r="C33" s="42">
        <v>0</v>
      </c>
      <c r="D33" s="42" t="s">
        <v>43</v>
      </c>
      <c r="E33" s="47">
        <v>1200</v>
      </c>
      <c r="F33" s="47">
        <v>600</v>
      </c>
      <c r="G33" s="48">
        <f t="shared" si="3"/>
        <v>0</v>
      </c>
      <c r="H33" s="48">
        <f t="shared" si="4"/>
        <v>0</v>
      </c>
      <c r="I33" s="48">
        <f t="shared" si="5"/>
        <v>0</v>
      </c>
      <c r="J33" s="48"/>
    </row>
    <row r="34" spans="1:11" s="11" customFormat="1">
      <c r="A34" s="40"/>
      <c r="B34" s="41"/>
      <c r="C34" s="42"/>
      <c r="D34" s="42"/>
      <c r="E34" s="48"/>
      <c r="F34" s="48">
        <v>0</v>
      </c>
      <c r="G34" s="48">
        <f t="shared" si="3"/>
        <v>0</v>
      </c>
      <c r="H34" s="48">
        <f t="shared" si="4"/>
        <v>0</v>
      </c>
      <c r="I34" s="48"/>
      <c r="J34" s="48"/>
    </row>
    <row r="35" spans="1:11" s="11" customFormat="1" ht="31.35" customHeight="1" thickBot="1">
      <c r="A35" s="50"/>
      <c r="B35" s="51"/>
      <c r="C35" s="56"/>
      <c r="D35" s="56"/>
      <c r="E35" s="203" t="s">
        <v>623</v>
      </c>
      <c r="F35" s="204"/>
      <c r="G35" s="57"/>
      <c r="H35" s="57" t="s">
        <v>624</v>
      </c>
      <c r="I35" s="58">
        <f>I26+I27+I28+I29+I30+I31+I32+I33</f>
        <v>4800</v>
      </c>
      <c r="J35" s="58"/>
    </row>
    <row r="36" spans="1:11" s="11" customFormat="1" ht="31.35" customHeight="1" thickBot="1">
      <c r="A36" s="35" t="s">
        <v>59</v>
      </c>
      <c r="B36" s="36" t="s">
        <v>60</v>
      </c>
      <c r="C36" s="36"/>
      <c r="D36" s="36"/>
      <c r="E36" s="39"/>
      <c r="F36" s="39"/>
      <c r="G36" s="48">
        <f t="shared" ref="G36" si="6">C36*E36</f>
        <v>0</v>
      </c>
      <c r="H36" s="48">
        <f t="shared" ref="H36" si="7">F36*C36</f>
        <v>0</v>
      </c>
      <c r="I36" s="39"/>
      <c r="J36" s="39"/>
    </row>
    <row r="37" spans="1:11" s="11" customFormat="1" ht="11.1" thickBot="1">
      <c r="A37" s="35" t="s">
        <v>59</v>
      </c>
      <c r="B37" s="36" t="s">
        <v>373</v>
      </c>
      <c r="C37" s="36"/>
      <c r="D37" s="36"/>
      <c r="E37" s="39"/>
      <c r="F37" s="39"/>
      <c r="G37" s="48">
        <f t="shared" si="3"/>
        <v>0</v>
      </c>
      <c r="H37" s="48">
        <f t="shared" si="4"/>
        <v>0</v>
      </c>
      <c r="I37" s="39"/>
      <c r="J37" s="39"/>
    </row>
    <row r="38" spans="1:11" s="11" customFormat="1" ht="20.100000000000001">
      <c r="A38" s="40" t="s">
        <v>61</v>
      </c>
      <c r="B38" s="59" t="s">
        <v>375</v>
      </c>
      <c r="C38" s="42">
        <v>32</v>
      </c>
      <c r="D38" s="42" t="s">
        <v>52</v>
      </c>
      <c r="E38" s="47">
        <v>15</v>
      </c>
      <c r="F38" s="47">
        <v>40</v>
      </c>
      <c r="G38" s="48">
        <f t="shared" si="3"/>
        <v>480</v>
      </c>
      <c r="H38" s="48">
        <f t="shared" si="4"/>
        <v>1280</v>
      </c>
      <c r="I38" s="48">
        <f>C38*E38+C38*F38</f>
        <v>1760</v>
      </c>
      <c r="J38" s="48"/>
    </row>
    <row r="39" spans="1:11" s="11" customFormat="1" ht="20.100000000000001">
      <c r="A39" s="40" t="s">
        <v>111</v>
      </c>
      <c r="B39" s="41" t="s">
        <v>377</v>
      </c>
      <c r="C39" s="42">
        <v>32</v>
      </c>
      <c r="D39" s="42" t="s">
        <v>52</v>
      </c>
      <c r="E39" s="47">
        <v>15</v>
      </c>
      <c r="F39" s="47">
        <v>40</v>
      </c>
      <c r="G39" s="48">
        <f t="shared" si="3"/>
        <v>480</v>
      </c>
      <c r="H39" s="48">
        <f t="shared" si="4"/>
        <v>1280</v>
      </c>
      <c r="I39" s="48">
        <f t="shared" ref="I39:I59" si="8">C39*E39+C39*F39</f>
        <v>1760</v>
      </c>
      <c r="J39" s="48"/>
    </row>
    <row r="40" spans="1:11" s="11" customFormat="1" ht="20.100000000000001">
      <c r="A40" s="40" t="s">
        <v>147</v>
      </c>
      <c r="B40" s="41" t="s">
        <v>379</v>
      </c>
      <c r="C40" s="42">
        <v>1</v>
      </c>
      <c r="D40" s="42" t="s">
        <v>120</v>
      </c>
      <c r="E40" s="47">
        <v>450</v>
      </c>
      <c r="F40" s="47">
        <v>600</v>
      </c>
      <c r="G40" s="48">
        <f t="shared" si="3"/>
        <v>450</v>
      </c>
      <c r="H40" s="48">
        <f t="shared" si="4"/>
        <v>600</v>
      </c>
      <c r="I40" s="48">
        <f t="shared" si="8"/>
        <v>1050</v>
      </c>
      <c r="J40" s="48"/>
    </row>
    <row r="41" spans="1:11" s="11" customFormat="1" ht="30">
      <c r="A41" s="40" t="s">
        <v>179</v>
      </c>
      <c r="B41" s="41" t="s">
        <v>313</v>
      </c>
      <c r="C41" s="42">
        <v>2</v>
      </c>
      <c r="D41" s="42" t="s">
        <v>120</v>
      </c>
      <c r="E41" s="47">
        <v>110</v>
      </c>
      <c r="F41" s="47">
        <v>720</v>
      </c>
      <c r="G41" s="48">
        <f t="shared" si="3"/>
        <v>220</v>
      </c>
      <c r="H41" s="48">
        <f t="shared" si="4"/>
        <v>1440</v>
      </c>
      <c r="I41" s="48">
        <f t="shared" si="8"/>
        <v>1660</v>
      </c>
      <c r="J41" s="48"/>
    </row>
    <row r="42" spans="1:11" s="11" customFormat="1" ht="32.1" customHeight="1">
      <c r="A42" s="40" t="s">
        <v>200</v>
      </c>
      <c r="B42" s="41" t="s">
        <v>382</v>
      </c>
      <c r="C42" s="42">
        <v>32</v>
      </c>
      <c r="D42" s="42" t="s">
        <v>76</v>
      </c>
      <c r="E42" s="47">
        <v>40</v>
      </c>
      <c r="F42" s="47">
        <v>90</v>
      </c>
      <c r="G42" s="48">
        <f t="shared" si="3"/>
        <v>1280</v>
      </c>
      <c r="H42" s="48">
        <f t="shared" si="4"/>
        <v>2880</v>
      </c>
      <c r="I42" s="48">
        <f>C42*E42+C42*F42</f>
        <v>4160</v>
      </c>
      <c r="J42" s="48"/>
      <c r="K42" s="55"/>
    </row>
    <row r="43" spans="1:11" s="11" customFormat="1" ht="32.1" customHeight="1">
      <c r="A43" s="40" t="s">
        <v>221</v>
      </c>
      <c r="B43" s="41" t="s">
        <v>319</v>
      </c>
      <c r="C43" s="42">
        <v>2</v>
      </c>
      <c r="D43" s="42" t="s">
        <v>830</v>
      </c>
      <c r="E43" s="47">
        <v>450</v>
      </c>
      <c r="F43" s="47">
        <v>2480</v>
      </c>
      <c r="G43" s="48">
        <f t="shared" si="3"/>
        <v>900</v>
      </c>
      <c r="H43" s="48">
        <f t="shared" si="4"/>
        <v>4960</v>
      </c>
      <c r="I43" s="48">
        <f>C43*E43+C43*F43</f>
        <v>5860</v>
      </c>
      <c r="J43" s="48"/>
    </row>
    <row r="44" spans="1:11" s="11" customFormat="1" ht="20.100000000000001">
      <c r="A44" s="40" t="s">
        <v>244</v>
      </c>
      <c r="B44" s="41" t="s">
        <v>385</v>
      </c>
      <c r="C44" s="42">
        <v>44</v>
      </c>
      <c r="D44" s="42" t="s">
        <v>52</v>
      </c>
      <c r="E44" s="47">
        <v>110</v>
      </c>
      <c r="F44" s="47">
        <v>90</v>
      </c>
      <c r="G44" s="48">
        <f t="shared" si="3"/>
        <v>4840</v>
      </c>
      <c r="H44" s="48">
        <f t="shared" si="4"/>
        <v>3960</v>
      </c>
      <c r="I44" s="48">
        <f t="shared" si="8"/>
        <v>8800</v>
      </c>
      <c r="J44" s="48"/>
    </row>
    <row r="45" spans="1:11" s="11" customFormat="1" ht="20.100000000000001">
      <c r="A45" s="40" t="s">
        <v>275</v>
      </c>
      <c r="B45" s="41" t="s">
        <v>387</v>
      </c>
      <c r="C45" s="42">
        <v>1</v>
      </c>
      <c r="D45" s="42" t="s">
        <v>151</v>
      </c>
      <c r="E45" s="47">
        <v>1900</v>
      </c>
      <c r="F45" s="47">
        <v>720</v>
      </c>
      <c r="G45" s="48">
        <f t="shared" si="3"/>
        <v>1900</v>
      </c>
      <c r="H45" s="48">
        <f t="shared" si="4"/>
        <v>720</v>
      </c>
      <c r="I45" s="48">
        <f t="shared" si="8"/>
        <v>2620</v>
      </c>
      <c r="J45" s="48"/>
    </row>
    <row r="46" spans="1:11" s="11" customFormat="1" ht="12.6">
      <c r="A46" s="40" t="s">
        <v>304</v>
      </c>
      <c r="B46" s="41" t="s">
        <v>330</v>
      </c>
      <c r="C46" s="42">
        <v>130</v>
      </c>
      <c r="D46" s="42" t="s">
        <v>52</v>
      </c>
      <c r="E46" s="47">
        <v>13</v>
      </c>
      <c r="F46" s="47">
        <v>25</v>
      </c>
      <c r="G46" s="48">
        <f t="shared" si="3"/>
        <v>1690</v>
      </c>
      <c r="H46" s="48">
        <f t="shared" si="4"/>
        <v>3250</v>
      </c>
      <c r="I46" s="48">
        <f t="shared" si="8"/>
        <v>4940</v>
      </c>
      <c r="J46" s="48"/>
    </row>
    <row r="47" spans="1:11" s="11" customFormat="1" ht="12.6">
      <c r="A47" s="40" t="s">
        <v>345</v>
      </c>
      <c r="B47" s="41" t="s">
        <v>332</v>
      </c>
      <c r="C47" s="42">
        <v>130</v>
      </c>
      <c r="D47" s="42" t="s">
        <v>52</v>
      </c>
      <c r="E47" s="47">
        <v>4</v>
      </c>
      <c r="F47" s="47">
        <v>28</v>
      </c>
      <c r="G47" s="48">
        <f t="shared" si="3"/>
        <v>520</v>
      </c>
      <c r="H47" s="48">
        <f t="shared" si="4"/>
        <v>3640</v>
      </c>
      <c r="I47" s="48">
        <f t="shared" si="8"/>
        <v>4160</v>
      </c>
      <c r="J47" s="48"/>
    </row>
    <row r="48" spans="1:11" s="11" customFormat="1" ht="30">
      <c r="A48" s="40" t="s">
        <v>372</v>
      </c>
      <c r="B48" s="41" t="s">
        <v>97</v>
      </c>
      <c r="C48" s="42">
        <v>14</v>
      </c>
      <c r="D48" s="42" t="s">
        <v>79</v>
      </c>
      <c r="E48" s="47">
        <v>25</v>
      </c>
      <c r="F48" s="47">
        <v>120</v>
      </c>
      <c r="G48" s="48">
        <f t="shared" si="3"/>
        <v>350</v>
      </c>
      <c r="H48" s="48">
        <f t="shared" si="4"/>
        <v>1680</v>
      </c>
      <c r="I48" s="48">
        <f t="shared" si="8"/>
        <v>2030</v>
      </c>
      <c r="J48" s="48"/>
    </row>
    <row r="49" spans="1:10" s="11" customFormat="1" ht="20.100000000000001">
      <c r="A49" s="40" t="s">
        <v>632</v>
      </c>
      <c r="B49" s="41" t="s">
        <v>392</v>
      </c>
      <c r="C49" s="42">
        <v>32</v>
      </c>
      <c r="D49" s="42" t="s">
        <v>52</v>
      </c>
      <c r="E49" s="47">
        <v>40</v>
      </c>
      <c r="F49" s="47">
        <v>20</v>
      </c>
      <c r="G49" s="48">
        <f t="shared" si="3"/>
        <v>1280</v>
      </c>
      <c r="H49" s="48">
        <f t="shared" si="4"/>
        <v>640</v>
      </c>
      <c r="I49" s="48">
        <f t="shared" si="8"/>
        <v>1920</v>
      </c>
      <c r="J49" s="148"/>
    </row>
    <row r="50" spans="1:10" s="11" customFormat="1" ht="20.100000000000001">
      <c r="A50" s="40" t="s">
        <v>633</v>
      </c>
      <c r="B50" s="41" t="s">
        <v>341</v>
      </c>
      <c r="C50" s="42">
        <v>2</v>
      </c>
      <c r="D50" s="42" t="s">
        <v>79</v>
      </c>
      <c r="E50" s="47">
        <v>700</v>
      </c>
      <c r="F50" s="47">
        <v>180</v>
      </c>
      <c r="G50" s="48">
        <f t="shared" si="3"/>
        <v>1400</v>
      </c>
      <c r="H50" s="48">
        <f t="shared" si="4"/>
        <v>360</v>
      </c>
      <c r="I50" s="48">
        <f t="shared" si="8"/>
        <v>1760</v>
      </c>
      <c r="J50" s="48"/>
    </row>
    <row r="51" spans="1:10" s="11" customFormat="1" ht="12.6">
      <c r="A51" s="40" t="s">
        <v>634</v>
      </c>
      <c r="B51" s="68" t="s">
        <v>105</v>
      </c>
      <c r="C51" s="42">
        <v>8</v>
      </c>
      <c r="D51" s="42" t="s">
        <v>106</v>
      </c>
      <c r="E51" s="47">
        <v>38</v>
      </c>
      <c r="F51" s="47">
        <v>20</v>
      </c>
      <c r="G51" s="48">
        <f t="shared" si="3"/>
        <v>304</v>
      </c>
      <c r="H51" s="48">
        <f t="shared" si="4"/>
        <v>160</v>
      </c>
      <c r="I51" s="48">
        <f t="shared" si="8"/>
        <v>464</v>
      </c>
      <c r="J51" s="48"/>
    </row>
    <row r="52" spans="1:10" s="11" customFormat="1" ht="12.6">
      <c r="A52" s="40" t="s">
        <v>635</v>
      </c>
      <c r="B52" s="68" t="s">
        <v>108</v>
      </c>
      <c r="C52" s="42">
        <v>1</v>
      </c>
      <c r="D52" s="42" t="s">
        <v>120</v>
      </c>
      <c r="E52" s="47">
        <v>250</v>
      </c>
      <c r="F52" s="47">
        <v>65</v>
      </c>
      <c r="G52" s="48">
        <f t="shared" si="3"/>
        <v>250</v>
      </c>
      <c r="H52" s="48">
        <f t="shared" si="4"/>
        <v>65</v>
      </c>
      <c r="I52" s="48">
        <f t="shared" si="8"/>
        <v>315</v>
      </c>
      <c r="J52" s="48"/>
    </row>
    <row r="53" spans="1:10" s="11" customFormat="1" ht="20.100000000000001">
      <c r="A53" s="40" t="s">
        <v>635</v>
      </c>
      <c r="B53" s="41" t="s">
        <v>352</v>
      </c>
      <c r="C53" s="42">
        <v>30</v>
      </c>
      <c r="D53" s="42" t="s">
        <v>106</v>
      </c>
      <c r="E53" s="47">
        <v>55</v>
      </c>
      <c r="F53" s="47">
        <v>180</v>
      </c>
      <c r="G53" s="48">
        <f t="shared" si="3"/>
        <v>1650</v>
      </c>
      <c r="H53" s="48">
        <f t="shared" si="4"/>
        <v>5400</v>
      </c>
      <c r="I53" s="48">
        <f t="shared" si="8"/>
        <v>7050</v>
      </c>
      <c r="J53" s="48"/>
    </row>
    <row r="54" spans="1:10" s="11" customFormat="1" ht="12.6">
      <c r="A54" s="40" t="s">
        <v>636</v>
      </c>
      <c r="B54" s="41"/>
      <c r="C54" s="42"/>
      <c r="D54" s="42"/>
      <c r="E54" s="47"/>
      <c r="F54" s="47"/>
      <c r="G54" s="48"/>
      <c r="H54" s="48"/>
      <c r="I54" s="48"/>
      <c r="J54" s="148"/>
    </row>
    <row r="55" spans="1:10" s="11" customFormat="1" ht="12.6">
      <c r="A55" s="40" t="s">
        <v>637</v>
      </c>
      <c r="B55" s="68"/>
      <c r="C55" s="42"/>
      <c r="D55" s="42"/>
      <c r="E55" s="47">
        <v>0</v>
      </c>
      <c r="F55" s="47">
        <v>0</v>
      </c>
      <c r="G55" s="48">
        <f t="shared" ref="G55:G59" si="9">C55*E55</f>
        <v>0</v>
      </c>
      <c r="H55" s="48">
        <f t="shared" ref="H55:H59" si="10">F55*C55</f>
        <v>0</v>
      </c>
      <c r="I55" s="48">
        <f t="shared" si="8"/>
        <v>0</v>
      </c>
      <c r="J55" s="48"/>
    </row>
    <row r="56" spans="1:10" s="11" customFormat="1" ht="12.6">
      <c r="A56" s="40" t="s">
        <v>638</v>
      </c>
      <c r="B56" s="41"/>
      <c r="C56" s="42"/>
      <c r="D56" s="42"/>
      <c r="E56" s="47">
        <v>0</v>
      </c>
      <c r="F56" s="47">
        <v>0</v>
      </c>
      <c r="G56" s="48">
        <f t="shared" si="9"/>
        <v>0</v>
      </c>
      <c r="H56" s="48">
        <f t="shared" si="10"/>
        <v>0</v>
      </c>
      <c r="I56" s="48">
        <f t="shared" si="8"/>
        <v>0</v>
      </c>
      <c r="J56" s="67"/>
    </row>
    <row r="57" spans="1:10" s="11" customFormat="1" ht="12.6">
      <c r="A57" s="40" t="s">
        <v>639</v>
      </c>
      <c r="B57" s="41"/>
      <c r="C57" s="42"/>
      <c r="D57" s="42"/>
      <c r="E57" s="47">
        <v>0</v>
      </c>
      <c r="F57" s="47">
        <v>0</v>
      </c>
      <c r="G57" s="48">
        <f t="shared" si="9"/>
        <v>0</v>
      </c>
      <c r="H57" s="48">
        <f t="shared" si="10"/>
        <v>0</v>
      </c>
      <c r="I57" s="48">
        <f t="shared" si="8"/>
        <v>0</v>
      </c>
      <c r="J57" s="67"/>
    </row>
    <row r="58" spans="1:10" s="11" customFormat="1" ht="12.6">
      <c r="A58" s="40"/>
      <c r="B58" s="41"/>
      <c r="C58" s="42"/>
      <c r="D58" s="42"/>
      <c r="E58" s="47"/>
      <c r="F58" s="47"/>
      <c r="G58" s="48">
        <f t="shared" si="9"/>
        <v>0</v>
      </c>
      <c r="H58" s="48">
        <f t="shared" si="10"/>
        <v>0</v>
      </c>
      <c r="I58" s="48">
        <f t="shared" si="8"/>
        <v>0</v>
      </c>
      <c r="J58" s="67"/>
    </row>
    <row r="59" spans="1:10" s="11" customFormat="1" ht="12.6">
      <c r="A59" s="40"/>
      <c r="B59" s="41"/>
      <c r="C59" s="42"/>
      <c r="D59" s="42"/>
      <c r="E59" s="47"/>
      <c r="F59" s="47"/>
      <c r="G59" s="48">
        <f t="shared" si="9"/>
        <v>0</v>
      </c>
      <c r="H59" s="48">
        <f t="shared" si="10"/>
        <v>0</v>
      </c>
      <c r="I59" s="48">
        <f t="shared" si="8"/>
        <v>0</v>
      </c>
      <c r="J59" s="67"/>
    </row>
    <row r="60" spans="1:10" s="11" customFormat="1" ht="14.1" customHeight="1" thickBot="1">
      <c r="A60" s="191"/>
      <c r="B60" s="192"/>
      <c r="C60" s="69"/>
      <c r="D60" s="70"/>
      <c r="E60" s="70"/>
      <c r="F60" s="70"/>
      <c r="G60" s="70"/>
      <c r="H60" s="70"/>
      <c r="I60" s="71">
        <f>SUM(I38:I58)</f>
        <v>50309</v>
      </c>
      <c r="J60" s="67"/>
    </row>
    <row r="61" spans="1:10" s="11" customFormat="1" ht="11.1" thickBot="1">
      <c r="A61" s="83"/>
      <c r="B61" s="84"/>
      <c r="C61" s="85"/>
      <c r="D61" s="85"/>
      <c r="E61" s="189"/>
      <c r="F61" s="190"/>
      <c r="G61" s="86"/>
      <c r="H61" s="86"/>
      <c r="I61" s="86"/>
      <c r="J61" s="86"/>
    </row>
    <row r="62" spans="1:10" s="11" customFormat="1" ht="11.1" thickBot="1">
      <c r="A62" s="87"/>
      <c r="B62" s="88"/>
      <c r="C62" s="89"/>
      <c r="D62" s="89"/>
      <c r="E62" s="178" t="s">
        <v>755</v>
      </c>
      <c r="F62" s="179"/>
      <c r="G62" s="90"/>
      <c r="H62" s="90" t="s">
        <v>756</v>
      </c>
      <c r="I62" s="90">
        <f>I35+I60</f>
        <v>55109</v>
      </c>
      <c r="J62" s="91"/>
    </row>
    <row r="63" spans="1:10" s="11" customFormat="1" ht="11.1" thickBot="1">
      <c r="A63" s="83"/>
      <c r="B63" s="84"/>
      <c r="C63" s="85"/>
      <c r="D63" s="85"/>
      <c r="E63" s="92"/>
      <c r="F63" s="93"/>
      <c r="G63" s="86"/>
      <c r="H63" s="86"/>
      <c r="I63" s="94"/>
      <c r="J63" s="94"/>
    </row>
    <row r="64" spans="1:10" s="11" customFormat="1" ht="11.1" thickBot="1">
      <c r="A64" s="35" t="s">
        <v>472</v>
      </c>
      <c r="B64" s="36" t="s">
        <v>397</v>
      </c>
      <c r="C64" s="36"/>
      <c r="D64" s="36"/>
      <c r="E64" s="39"/>
      <c r="F64" s="39"/>
      <c r="G64" s="95"/>
      <c r="H64" s="39"/>
      <c r="I64" s="96"/>
      <c r="J64" s="96"/>
    </row>
    <row r="65" spans="1:10" s="11" customFormat="1" ht="12.6">
      <c r="A65" s="40" t="s">
        <v>474</v>
      </c>
      <c r="B65" s="97" t="s">
        <v>528</v>
      </c>
      <c r="C65" s="42">
        <v>90</v>
      </c>
      <c r="D65" s="42" t="s">
        <v>476</v>
      </c>
      <c r="E65" s="47">
        <v>7.6</v>
      </c>
      <c r="F65" s="47">
        <v>15</v>
      </c>
      <c r="G65" s="48">
        <f t="shared" ref="G65:G79" si="11">C65*E65</f>
        <v>684</v>
      </c>
      <c r="H65" s="48">
        <f t="shared" ref="H65:H79" si="12">F65*C65</f>
        <v>1350</v>
      </c>
      <c r="I65" s="48">
        <f t="shared" ref="I65:I79" si="13">H65+G65</f>
        <v>2034</v>
      </c>
      <c r="J65" s="48"/>
    </row>
    <row r="66" spans="1:10" s="11" customFormat="1" ht="12.6">
      <c r="A66" s="40" t="s">
        <v>477</v>
      </c>
      <c r="B66" s="97" t="s">
        <v>529</v>
      </c>
      <c r="C66" s="42">
        <v>40</v>
      </c>
      <c r="D66" s="42" t="s">
        <v>476</v>
      </c>
      <c r="E66" s="47">
        <v>11</v>
      </c>
      <c r="F66" s="47">
        <v>25</v>
      </c>
      <c r="G66" s="48">
        <f t="shared" si="11"/>
        <v>440</v>
      </c>
      <c r="H66" s="48">
        <f t="shared" si="12"/>
        <v>1000</v>
      </c>
      <c r="I66" s="48">
        <f t="shared" si="13"/>
        <v>1440</v>
      </c>
      <c r="J66" s="48"/>
    </row>
    <row r="67" spans="1:10" s="11" customFormat="1" ht="36" customHeight="1">
      <c r="A67" s="40" t="s">
        <v>479</v>
      </c>
      <c r="B67" s="97" t="s">
        <v>427</v>
      </c>
      <c r="C67" s="42">
        <v>26</v>
      </c>
      <c r="D67" s="42" t="s">
        <v>476</v>
      </c>
      <c r="E67" s="47">
        <v>65</v>
      </c>
      <c r="F67" s="47">
        <v>45</v>
      </c>
      <c r="G67" s="48">
        <f t="shared" si="11"/>
        <v>1690</v>
      </c>
      <c r="H67" s="48">
        <f t="shared" si="12"/>
        <v>1170</v>
      </c>
      <c r="I67" s="48">
        <f t="shared" si="13"/>
        <v>2860</v>
      </c>
      <c r="J67" s="48"/>
    </row>
    <row r="68" spans="1:10" s="11" customFormat="1" ht="20.100000000000001" customHeight="1">
      <c r="A68" s="40" t="s">
        <v>481</v>
      </c>
      <c r="B68" s="97" t="s">
        <v>496</v>
      </c>
      <c r="C68" s="42">
        <v>16</v>
      </c>
      <c r="D68" s="42" t="s">
        <v>476</v>
      </c>
      <c r="E68" s="47">
        <v>42</v>
      </c>
      <c r="F68" s="47">
        <v>25</v>
      </c>
      <c r="G68" s="48">
        <f t="shared" si="11"/>
        <v>672</v>
      </c>
      <c r="H68" s="48">
        <f t="shared" si="12"/>
        <v>400</v>
      </c>
      <c r="I68" s="48">
        <f t="shared" si="13"/>
        <v>1072</v>
      </c>
      <c r="J68" s="48"/>
    </row>
    <row r="69" spans="1:10" s="11" customFormat="1" ht="20.100000000000001">
      <c r="A69" s="40" t="s">
        <v>483</v>
      </c>
      <c r="B69" s="97" t="s">
        <v>530</v>
      </c>
      <c r="C69" s="42">
        <v>40</v>
      </c>
      <c r="D69" s="42" t="s">
        <v>476</v>
      </c>
      <c r="E69" s="47">
        <v>53</v>
      </c>
      <c r="F69" s="47">
        <v>25</v>
      </c>
      <c r="G69" s="48">
        <f t="shared" si="11"/>
        <v>2120</v>
      </c>
      <c r="H69" s="48">
        <f t="shared" si="12"/>
        <v>1000</v>
      </c>
      <c r="I69" s="48">
        <f t="shared" si="13"/>
        <v>3120</v>
      </c>
      <c r="J69" s="48"/>
    </row>
    <row r="70" spans="1:10" s="11" customFormat="1" ht="23.1" customHeight="1">
      <c r="A70" s="40" t="s">
        <v>485</v>
      </c>
      <c r="B70" s="97" t="s">
        <v>431</v>
      </c>
      <c r="C70" s="42">
        <v>8</v>
      </c>
      <c r="D70" s="42" t="s">
        <v>120</v>
      </c>
      <c r="E70" s="47">
        <v>25</v>
      </c>
      <c r="F70" s="47">
        <v>35</v>
      </c>
      <c r="G70" s="48">
        <f t="shared" si="11"/>
        <v>200</v>
      </c>
      <c r="H70" s="48">
        <f t="shared" si="12"/>
        <v>280</v>
      </c>
      <c r="I70" s="48">
        <f t="shared" si="13"/>
        <v>480</v>
      </c>
      <c r="J70" s="48"/>
    </row>
    <row r="71" spans="1:10" s="11" customFormat="1" ht="12.6">
      <c r="A71" s="40" t="s">
        <v>486</v>
      </c>
      <c r="B71" s="97" t="s">
        <v>435</v>
      </c>
      <c r="C71" s="42">
        <v>80</v>
      </c>
      <c r="D71" s="42" t="s">
        <v>476</v>
      </c>
      <c r="E71" s="81">
        <v>6.3</v>
      </c>
      <c r="F71" s="73">
        <v>15</v>
      </c>
      <c r="G71" s="48">
        <f t="shared" si="11"/>
        <v>504</v>
      </c>
      <c r="H71" s="48">
        <f t="shared" si="12"/>
        <v>1200</v>
      </c>
      <c r="I71" s="48">
        <f t="shared" si="13"/>
        <v>1704</v>
      </c>
      <c r="J71" s="48"/>
    </row>
    <row r="72" spans="1:10" s="11" customFormat="1" ht="12.6">
      <c r="A72" s="40" t="s">
        <v>488</v>
      </c>
      <c r="B72" s="97" t="s">
        <v>437</v>
      </c>
      <c r="C72" s="42">
        <v>16</v>
      </c>
      <c r="D72" s="42" t="s">
        <v>120</v>
      </c>
      <c r="E72" s="149">
        <v>1</v>
      </c>
      <c r="F72" s="150">
        <v>10</v>
      </c>
      <c r="G72" s="48">
        <f t="shared" si="11"/>
        <v>16</v>
      </c>
      <c r="H72" s="48">
        <f t="shared" si="12"/>
        <v>160</v>
      </c>
      <c r="I72" s="48">
        <f t="shared" si="13"/>
        <v>176</v>
      </c>
      <c r="J72" s="48"/>
    </row>
    <row r="73" spans="1:10" s="11" customFormat="1" ht="20.100000000000001">
      <c r="A73" s="40" t="s">
        <v>489</v>
      </c>
      <c r="B73" s="97" t="s">
        <v>531</v>
      </c>
      <c r="C73" s="42">
        <v>7</v>
      </c>
      <c r="D73" s="42" t="s">
        <v>120</v>
      </c>
      <c r="E73" s="47">
        <v>22</v>
      </c>
      <c r="F73" s="47">
        <v>25</v>
      </c>
      <c r="G73" s="48">
        <f t="shared" si="11"/>
        <v>154</v>
      </c>
      <c r="H73" s="48">
        <f t="shared" si="12"/>
        <v>175</v>
      </c>
      <c r="I73" s="48">
        <f t="shared" si="13"/>
        <v>329</v>
      </c>
      <c r="J73" s="48"/>
    </row>
    <row r="74" spans="1:10" s="11" customFormat="1" ht="12.6">
      <c r="A74" s="40" t="s">
        <v>491</v>
      </c>
      <c r="B74" s="97" t="s">
        <v>532</v>
      </c>
      <c r="C74" s="42">
        <v>120</v>
      </c>
      <c r="D74" s="42" t="s">
        <v>476</v>
      </c>
      <c r="E74" s="47">
        <v>7.6</v>
      </c>
      <c r="F74" s="47">
        <v>15</v>
      </c>
      <c r="G74" s="48">
        <f t="shared" si="11"/>
        <v>912</v>
      </c>
      <c r="H74" s="48">
        <f t="shared" si="12"/>
        <v>1800</v>
      </c>
      <c r="I74" s="48">
        <f t="shared" si="13"/>
        <v>2712</v>
      </c>
      <c r="J74" s="48"/>
    </row>
    <row r="75" spans="1:10" s="11" customFormat="1" ht="24" customHeight="1">
      <c r="A75" s="40" t="s">
        <v>492</v>
      </c>
      <c r="B75" s="97" t="s">
        <v>533</v>
      </c>
      <c r="C75" s="42">
        <v>80</v>
      </c>
      <c r="D75" s="42" t="s">
        <v>106</v>
      </c>
      <c r="E75" s="73">
        <v>16</v>
      </c>
      <c r="F75" s="73">
        <v>20</v>
      </c>
      <c r="G75" s="48">
        <f t="shared" si="11"/>
        <v>1280</v>
      </c>
      <c r="H75" s="48">
        <f t="shared" si="12"/>
        <v>1600</v>
      </c>
      <c r="I75" s="48">
        <f t="shared" si="13"/>
        <v>2880</v>
      </c>
      <c r="J75" s="48"/>
    </row>
    <row r="76" spans="1:10" s="11" customFormat="1" ht="12.6">
      <c r="A76" s="83" t="s">
        <v>494</v>
      </c>
      <c r="B76" s="97" t="s">
        <v>463</v>
      </c>
      <c r="C76" s="42">
        <v>6</v>
      </c>
      <c r="D76" s="42" t="s">
        <v>120</v>
      </c>
      <c r="E76" s="47">
        <v>230</v>
      </c>
      <c r="F76" s="47">
        <v>65</v>
      </c>
      <c r="G76" s="48">
        <f t="shared" si="11"/>
        <v>1380</v>
      </c>
      <c r="H76" s="48">
        <f t="shared" si="12"/>
        <v>390</v>
      </c>
      <c r="I76" s="48">
        <f t="shared" si="13"/>
        <v>1770</v>
      </c>
      <c r="J76" s="48"/>
    </row>
    <row r="77" spans="1:10" s="11" customFormat="1" ht="12.6">
      <c r="A77" s="83" t="s">
        <v>495</v>
      </c>
      <c r="B77" s="97" t="s">
        <v>534</v>
      </c>
      <c r="C77" s="42">
        <v>1</v>
      </c>
      <c r="D77" s="42" t="s">
        <v>120</v>
      </c>
      <c r="E77" s="47">
        <v>230</v>
      </c>
      <c r="F77" s="47">
        <v>65</v>
      </c>
      <c r="G77" s="48">
        <f t="shared" si="11"/>
        <v>230</v>
      </c>
      <c r="H77" s="48">
        <f t="shared" si="12"/>
        <v>65</v>
      </c>
      <c r="I77" s="48">
        <f t="shared" si="13"/>
        <v>295</v>
      </c>
      <c r="J77" s="48"/>
    </row>
    <row r="78" spans="1:10" s="11" customFormat="1" ht="12.6">
      <c r="A78" s="83" t="s">
        <v>497</v>
      </c>
      <c r="B78" s="97" t="s">
        <v>535</v>
      </c>
      <c r="C78" s="42">
        <v>1</v>
      </c>
      <c r="D78" s="42" t="s">
        <v>120</v>
      </c>
      <c r="E78" s="47">
        <v>230</v>
      </c>
      <c r="F78" s="47">
        <v>65</v>
      </c>
      <c r="G78" s="48">
        <f t="shared" si="11"/>
        <v>230</v>
      </c>
      <c r="H78" s="48">
        <f t="shared" si="12"/>
        <v>65</v>
      </c>
      <c r="I78" s="48">
        <f t="shared" si="13"/>
        <v>295</v>
      </c>
      <c r="J78" s="48"/>
    </row>
    <row r="79" spans="1:10" s="11" customFormat="1" ht="20.100000000000001">
      <c r="A79" s="83" t="s">
        <v>498</v>
      </c>
      <c r="B79" s="97" t="s">
        <v>536</v>
      </c>
      <c r="C79" s="42">
        <v>1</v>
      </c>
      <c r="D79" s="42" t="s">
        <v>117</v>
      </c>
      <c r="E79" s="47">
        <v>1500</v>
      </c>
      <c r="F79" s="47">
        <v>0</v>
      </c>
      <c r="G79" s="48">
        <f t="shared" si="11"/>
        <v>1500</v>
      </c>
      <c r="H79" s="48">
        <f t="shared" si="12"/>
        <v>0</v>
      </c>
      <c r="I79" s="48">
        <f t="shared" si="13"/>
        <v>1500</v>
      </c>
      <c r="J79" s="48"/>
    </row>
    <row r="80" spans="1:10" s="11" customFormat="1" ht="18" customHeight="1">
      <c r="A80" s="83"/>
      <c r="B80" s="97"/>
      <c r="C80" s="42"/>
      <c r="D80" s="42"/>
      <c r="E80" s="47"/>
      <c r="F80" s="47"/>
      <c r="G80" s="48"/>
      <c r="H80" s="48"/>
      <c r="I80" s="48"/>
      <c r="J80" s="98"/>
    </row>
    <row r="81" spans="1:181" s="11" customFormat="1" ht="15.95" customHeight="1">
      <c r="A81" s="83"/>
      <c r="B81" s="97"/>
      <c r="C81" s="42"/>
      <c r="D81" s="42"/>
      <c r="E81" s="47"/>
      <c r="F81" s="47"/>
      <c r="G81" s="48"/>
      <c r="H81" s="48"/>
      <c r="I81" s="48"/>
      <c r="J81" s="98"/>
    </row>
    <row r="82" spans="1:181" s="11" customFormat="1" ht="15.95" customHeight="1">
      <c r="A82" s="83"/>
      <c r="B82" s="97"/>
      <c r="C82" s="42"/>
      <c r="D82" s="42"/>
      <c r="E82" s="47"/>
      <c r="F82" s="47"/>
      <c r="G82" s="48"/>
      <c r="H82" s="48"/>
      <c r="I82" s="48"/>
      <c r="J82" s="98"/>
    </row>
    <row r="83" spans="1:181" s="11" customFormat="1" ht="15.95" customHeight="1">
      <c r="A83" s="83"/>
      <c r="B83" s="97"/>
      <c r="C83" s="42"/>
      <c r="D83" s="42"/>
      <c r="E83" s="47"/>
      <c r="F83" s="47"/>
      <c r="G83" s="48"/>
      <c r="H83" s="48"/>
      <c r="I83" s="48"/>
      <c r="J83" s="98"/>
    </row>
    <row r="84" spans="1:181" s="11" customFormat="1" ht="15.95" customHeight="1">
      <c r="A84" s="83"/>
      <c r="B84" s="84"/>
      <c r="C84" s="85"/>
      <c r="D84" s="85"/>
      <c r="E84" s="99"/>
      <c r="F84" s="100"/>
      <c r="G84" s="98"/>
      <c r="H84" s="98"/>
      <c r="I84" s="98">
        <f>SUM(I65:I83)</f>
        <v>22667</v>
      </c>
      <c r="J84" s="98"/>
    </row>
    <row r="85" spans="1:181" s="11" customFormat="1" ht="11.1" thickBot="1">
      <c r="A85" s="87"/>
      <c r="B85" s="88"/>
      <c r="C85" s="89"/>
      <c r="D85" s="89"/>
      <c r="E85" s="178" t="s">
        <v>761</v>
      </c>
      <c r="F85" s="179"/>
      <c r="G85" s="90"/>
      <c r="H85" s="90" t="s">
        <v>861</v>
      </c>
      <c r="I85" s="90">
        <f>I84</f>
        <v>22667</v>
      </c>
      <c r="J85" s="90"/>
    </row>
    <row r="86" spans="1:181" s="11" customFormat="1" ht="11.1" thickBot="1">
      <c r="A86" s="101" t="s">
        <v>526</v>
      </c>
      <c r="B86" s="102" t="s">
        <v>862</v>
      </c>
      <c r="C86" s="102"/>
      <c r="D86" s="102"/>
      <c r="E86" s="103"/>
      <c r="F86" s="103"/>
      <c r="G86" s="103"/>
      <c r="H86" s="103"/>
      <c r="I86" s="103"/>
      <c r="J86" s="103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  <c r="W86" s="104"/>
      <c r="X86" s="104"/>
      <c r="Y86" s="10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/>
      <c r="BH86" s="104"/>
      <c r="BI86" s="104"/>
      <c r="BJ86" s="104"/>
      <c r="BK86" s="104"/>
      <c r="BL86" s="104"/>
      <c r="BM86" s="104"/>
      <c r="BN86" s="104"/>
      <c r="BO86" s="104"/>
      <c r="BP86" s="104"/>
      <c r="BQ86" s="104"/>
      <c r="BR86" s="104"/>
      <c r="BS86" s="104"/>
      <c r="BT86" s="104"/>
      <c r="BU86" s="104"/>
      <c r="BV86" s="104"/>
      <c r="BW86" s="104"/>
      <c r="BX86" s="104"/>
      <c r="BY86" s="104"/>
      <c r="BZ86" s="104"/>
      <c r="CA86" s="104"/>
      <c r="CB86" s="104"/>
      <c r="CC86" s="104"/>
      <c r="CD86" s="104"/>
      <c r="CE86" s="104"/>
      <c r="CF86" s="104"/>
      <c r="CG86" s="104"/>
      <c r="CH86" s="104"/>
      <c r="CI86" s="104"/>
      <c r="CJ86" s="104"/>
      <c r="CK86" s="104"/>
      <c r="CL86" s="104"/>
      <c r="CM86" s="104"/>
      <c r="CN86" s="104"/>
      <c r="CO86" s="104"/>
      <c r="CP86" s="104"/>
      <c r="CQ86" s="104"/>
      <c r="CR86" s="104"/>
      <c r="CS86" s="104"/>
      <c r="CT86" s="104"/>
      <c r="CU86" s="104"/>
      <c r="CV86" s="104"/>
      <c r="CW86" s="104"/>
      <c r="CX86" s="104"/>
      <c r="CY86" s="104"/>
      <c r="CZ86" s="104"/>
      <c r="DA86" s="104"/>
      <c r="DB86" s="104"/>
      <c r="DC86" s="104"/>
      <c r="DD86" s="104"/>
      <c r="DE86" s="104"/>
      <c r="DF86" s="104"/>
      <c r="DG86" s="104"/>
      <c r="DH86" s="104"/>
      <c r="DI86" s="104"/>
      <c r="DJ86" s="104"/>
      <c r="DK86" s="104"/>
      <c r="DL86" s="104"/>
      <c r="DM86" s="104"/>
      <c r="DN86" s="104"/>
      <c r="DO86" s="104"/>
      <c r="DP86" s="104"/>
      <c r="DQ86" s="104"/>
      <c r="DR86" s="104"/>
      <c r="DS86" s="104"/>
      <c r="DT86" s="104"/>
      <c r="DU86" s="104"/>
      <c r="DV86" s="104"/>
      <c r="DW86" s="104"/>
      <c r="DX86" s="104"/>
      <c r="DY86" s="104"/>
      <c r="DZ86" s="104"/>
      <c r="EA86" s="104"/>
      <c r="EB86" s="104"/>
      <c r="EC86" s="104"/>
      <c r="ED86" s="104"/>
      <c r="EE86" s="104"/>
      <c r="EF86" s="104"/>
      <c r="EG86" s="104"/>
      <c r="EH86" s="104"/>
      <c r="EI86" s="104"/>
      <c r="EJ86" s="104"/>
      <c r="EK86" s="104"/>
      <c r="EL86" s="104"/>
      <c r="EM86" s="104"/>
      <c r="EN86" s="104"/>
      <c r="EO86" s="104"/>
      <c r="EP86" s="104"/>
      <c r="EQ86" s="104"/>
      <c r="ER86" s="104"/>
      <c r="ES86" s="104"/>
      <c r="ET86" s="104"/>
      <c r="EU86" s="104"/>
      <c r="EV86" s="104"/>
      <c r="EW86" s="104"/>
      <c r="EX86" s="104"/>
      <c r="EY86" s="104"/>
      <c r="EZ86" s="104"/>
      <c r="FA86" s="104"/>
      <c r="FB86" s="104"/>
      <c r="FC86" s="104"/>
      <c r="FD86" s="104"/>
      <c r="FE86" s="104"/>
      <c r="FF86" s="104"/>
      <c r="FG86" s="104"/>
      <c r="FH86" s="104"/>
      <c r="FI86" s="104"/>
      <c r="FJ86" s="104"/>
      <c r="FK86" s="104"/>
      <c r="FL86" s="104"/>
      <c r="FM86" s="104"/>
      <c r="FN86" s="104"/>
      <c r="FO86" s="104"/>
      <c r="FP86" s="104"/>
      <c r="FQ86" s="104"/>
      <c r="FR86" s="104"/>
      <c r="FS86" s="104"/>
      <c r="FT86" s="104"/>
      <c r="FU86" s="104"/>
      <c r="FV86" s="104"/>
      <c r="FW86" s="104"/>
      <c r="FX86" s="104"/>
      <c r="FY86" s="104"/>
    </row>
    <row r="87" spans="1:181" s="11" customFormat="1" ht="12.95" thickBot="1">
      <c r="A87" s="105" t="s">
        <v>542</v>
      </c>
      <c r="B87" s="106" t="s">
        <v>538</v>
      </c>
      <c r="C87" s="72">
        <v>1</v>
      </c>
      <c r="D87" s="42" t="s">
        <v>117</v>
      </c>
      <c r="E87" s="47">
        <v>2500</v>
      </c>
      <c r="F87" s="47">
        <v>500</v>
      </c>
      <c r="G87" s="48">
        <f t="shared" ref="G87" si="14">C87*E87</f>
        <v>2500</v>
      </c>
      <c r="H87" s="48">
        <f t="shared" ref="H87" si="15">F87*C87</f>
        <v>500</v>
      </c>
      <c r="I87" s="48">
        <f t="shared" ref="I87" si="16">H87+G87</f>
        <v>3000</v>
      </c>
      <c r="J87" s="48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  <c r="V87" s="104"/>
      <c r="W87" s="104"/>
      <c r="X87" s="104"/>
      <c r="Y87" s="10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04"/>
      <c r="BE87" s="104"/>
      <c r="BF87" s="104"/>
      <c r="BG87" s="104"/>
      <c r="BH87" s="104"/>
      <c r="BI87" s="104"/>
      <c r="BJ87" s="104"/>
      <c r="BK87" s="104"/>
      <c r="BL87" s="104"/>
      <c r="BM87" s="104"/>
      <c r="BN87" s="104"/>
      <c r="BO87" s="104"/>
      <c r="BP87" s="104"/>
      <c r="BQ87" s="104"/>
      <c r="BR87" s="104"/>
      <c r="BS87" s="104"/>
      <c r="BT87" s="104"/>
      <c r="BU87" s="104"/>
      <c r="BV87" s="104"/>
      <c r="BW87" s="104"/>
      <c r="BX87" s="104"/>
      <c r="BY87" s="104"/>
      <c r="BZ87" s="104"/>
      <c r="CA87" s="104"/>
      <c r="CB87" s="104"/>
      <c r="CC87" s="104"/>
      <c r="CD87" s="104"/>
      <c r="CE87" s="104"/>
      <c r="CF87" s="104"/>
      <c r="CG87" s="104"/>
      <c r="CH87" s="104"/>
      <c r="CI87" s="104"/>
      <c r="CJ87" s="104"/>
      <c r="CK87" s="104"/>
      <c r="CL87" s="104"/>
      <c r="CM87" s="104"/>
      <c r="CN87" s="104"/>
      <c r="CO87" s="104"/>
      <c r="CP87" s="104"/>
      <c r="CQ87" s="104"/>
      <c r="CR87" s="104"/>
      <c r="CS87" s="104"/>
      <c r="CT87" s="104"/>
      <c r="CU87" s="104"/>
      <c r="CV87" s="104"/>
      <c r="CW87" s="104"/>
      <c r="CX87" s="104"/>
      <c r="CY87" s="104"/>
      <c r="CZ87" s="104"/>
      <c r="DA87" s="104"/>
      <c r="DB87" s="104"/>
      <c r="DC87" s="104"/>
      <c r="DD87" s="104"/>
      <c r="DE87" s="104"/>
      <c r="DF87" s="104"/>
      <c r="DG87" s="104"/>
      <c r="DH87" s="104"/>
      <c r="DI87" s="104"/>
      <c r="DJ87" s="104"/>
      <c r="DK87" s="104"/>
      <c r="DL87" s="104"/>
      <c r="DM87" s="104"/>
      <c r="DN87" s="104"/>
      <c r="DO87" s="104"/>
      <c r="DP87" s="104"/>
      <c r="DQ87" s="104"/>
      <c r="DR87" s="104"/>
      <c r="DS87" s="104"/>
      <c r="DT87" s="104"/>
      <c r="DU87" s="104"/>
      <c r="DV87" s="104"/>
      <c r="DW87" s="104"/>
      <c r="DX87" s="104"/>
      <c r="DY87" s="104"/>
      <c r="DZ87" s="104"/>
      <c r="EA87" s="104"/>
      <c r="EB87" s="104"/>
      <c r="EC87" s="104"/>
      <c r="ED87" s="104"/>
      <c r="EE87" s="104"/>
      <c r="EF87" s="104"/>
      <c r="EG87" s="104"/>
      <c r="EH87" s="104"/>
      <c r="EI87" s="104"/>
      <c r="EJ87" s="104"/>
      <c r="EK87" s="104"/>
      <c r="EL87" s="104"/>
      <c r="EM87" s="104"/>
      <c r="EN87" s="104"/>
      <c r="EO87" s="104"/>
      <c r="EP87" s="104"/>
      <c r="EQ87" s="104"/>
      <c r="ER87" s="104"/>
      <c r="ES87" s="104"/>
      <c r="ET87" s="104"/>
      <c r="EU87" s="104"/>
      <c r="EV87" s="104"/>
      <c r="EW87" s="104"/>
      <c r="EX87" s="104"/>
      <c r="EY87" s="104"/>
      <c r="EZ87" s="104"/>
      <c r="FA87" s="104"/>
      <c r="FB87" s="104"/>
      <c r="FC87" s="104"/>
      <c r="FD87" s="104"/>
      <c r="FE87" s="104"/>
      <c r="FF87" s="104"/>
      <c r="FG87" s="104"/>
      <c r="FH87" s="104"/>
      <c r="FI87" s="104"/>
      <c r="FJ87" s="104"/>
      <c r="FK87" s="104"/>
      <c r="FL87" s="104"/>
      <c r="FM87" s="104"/>
      <c r="FN87" s="104"/>
      <c r="FO87" s="104"/>
      <c r="FP87" s="104"/>
      <c r="FQ87" s="104"/>
      <c r="FR87" s="104"/>
      <c r="FS87" s="104"/>
      <c r="FT87" s="104"/>
      <c r="FU87" s="104"/>
      <c r="FV87" s="104"/>
      <c r="FW87" s="104"/>
      <c r="FX87" s="104"/>
      <c r="FY87" s="104"/>
    </row>
    <row r="88" spans="1:181" s="11" customFormat="1" ht="11.1" thickBot="1">
      <c r="A88" s="35" t="s">
        <v>764</v>
      </c>
      <c r="B88" s="36" t="s">
        <v>541</v>
      </c>
      <c r="C88" s="36"/>
      <c r="D88" s="36"/>
      <c r="E88" s="39"/>
      <c r="F88" s="39"/>
      <c r="G88" s="107"/>
      <c r="H88" s="107"/>
      <c r="I88" s="107"/>
      <c r="J88" s="107"/>
    </row>
    <row r="89" spans="1:181" s="11" customFormat="1">
      <c r="A89" s="40"/>
      <c r="B89" s="41"/>
      <c r="C89" s="42"/>
      <c r="D89" s="42"/>
      <c r="E89" s="108"/>
      <c r="F89" s="108"/>
      <c r="G89" s="107"/>
      <c r="H89" s="107"/>
      <c r="I89" s="107"/>
      <c r="J89" s="107"/>
    </row>
    <row r="90" spans="1:181" s="11" customFormat="1" ht="20.100000000000001" customHeight="1">
      <c r="A90" s="40" t="s">
        <v>765</v>
      </c>
      <c r="B90" s="41" t="s">
        <v>543</v>
      </c>
      <c r="C90" s="42">
        <v>1</v>
      </c>
      <c r="D90" s="42" t="s">
        <v>117</v>
      </c>
      <c r="E90" s="81">
        <v>1400</v>
      </c>
      <c r="F90" s="73">
        <v>400</v>
      </c>
      <c r="G90" s="48">
        <f t="shared" ref="G90" si="17">C90*E90</f>
        <v>1400</v>
      </c>
      <c r="H90" s="48">
        <f t="shared" ref="H90" si="18">F90*C90</f>
        <v>400</v>
      </c>
      <c r="I90" s="48">
        <f t="shared" ref="I90" si="19">H90+G90</f>
        <v>1800</v>
      </c>
      <c r="J90" s="48"/>
    </row>
    <row r="91" spans="1:181" s="11" customFormat="1">
      <c r="A91" s="40"/>
      <c r="B91" s="41"/>
      <c r="C91" s="42"/>
      <c r="D91" s="42"/>
      <c r="E91" s="67"/>
      <c r="F91" s="67"/>
      <c r="G91" s="107"/>
      <c r="H91" s="107"/>
      <c r="I91" s="107"/>
      <c r="J91" s="107"/>
    </row>
    <row r="92" spans="1:181" s="11" customFormat="1">
      <c r="A92" s="40"/>
      <c r="B92" s="41"/>
      <c r="C92" s="42"/>
      <c r="D92" s="42"/>
      <c r="E92" s="67"/>
      <c r="F92" s="67"/>
      <c r="G92" s="107"/>
      <c r="H92" s="107"/>
      <c r="I92" s="107"/>
      <c r="J92" s="107"/>
    </row>
    <row r="93" spans="1:181" s="11" customFormat="1" ht="11.1" thickBot="1">
      <c r="A93" s="109"/>
      <c r="B93" s="110"/>
      <c r="C93" s="111"/>
      <c r="D93" s="111"/>
      <c r="E93" s="180" t="s">
        <v>766</v>
      </c>
      <c r="F93" s="181"/>
      <c r="G93" s="112"/>
      <c r="H93" s="112" t="s">
        <v>863</v>
      </c>
      <c r="I93" s="112">
        <f>I87+I90</f>
        <v>4800</v>
      </c>
      <c r="J93" s="113"/>
    </row>
    <row r="94" spans="1:181" s="11" customFormat="1" ht="11.1" thickBot="1">
      <c r="A94" s="114"/>
      <c r="B94" s="115"/>
      <c r="C94" s="116"/>
      <c r="D94" s="116"/>
      <c r="E94" s="117"/>
      <c r="F94" s="118"/>
      <c r="G94" s="107"/>
      <c r="H94" s="107"/>
      <c r="I94" s="107"/>
      <c r="J94" s="107"/>
    </row>
    <row r="95" spans="1:181" s="11" customFormat="1" ht="17.100000000000001" customHeight="1" thickBot="1">
      <c r="A95" s="109"/>
      <c r="B95" s="110"/>
      <c r="C95" s="111"/>
      <c r="D95" s="111"/>
      <c r="E95" s="182" t="s">
        <v>768</v>
      </c>
      <c r="F95" s="183"/>
      <c r="G95" s="119"/>
      <c r="H95" s="119"/>
      <c r="I95" s="119">
        <f>I93+I85</f>
        <v>27467</v>
      </c>
      <c r="J95" s="119"/>
    </row>
    <row r="96" spans="1:181" s="11" customFormat="1" ht="11.1" thickBot="1">
      <c r="A96" s="120">
        <v>3</v>
      </c>
      <c r="B96" s="121" t="s">
        <v>544</v>
      </c>
      <c r="C96" s="121"/>
      <c r="D96" s="121"/>
      <c r="E96" s="122"/>
      <c r="F96" s="122"/>
      <c r="G96" s="107"/>
      <c r="H96" s="107"/>
      <c r="I96" s="107"/>
      <c r="J96" s="107"/>
    </row>
    <row r="97" spans="1:10" s="11" customFormat="1" ht="11.1" thickBot="1">
      <c r="A97" s="40"/>
      <c r="B97" s="41"/>
      <c r="C97" s="42"/>
      <c r="D97" s="42"/>
      <c r="E97" s="67"/>
      <c r="F97" s="67"/>
      <c r="G97" s="107"/>
      <c r="H97" s="107"/>
      <c r="I97" s="107"/>
      <c r="J97" s="107"/>
    </row>
    <row r="98" spans="1:10" s="11" customFormat="1" ht="11.1" thickBot="1">
      <c r="A98" s="35" t="s">
        <v>545</v>
      </c>
      <c r="B98" s="36" t="s">
        <v>769</v>
      </c>
      <c r="C98" s="36"/>
      <c r="D98" s="36"/>
      <c r="E98" s="39"/>
      <c r="F98" s="39"/>
      <c r="G98" s="107"/>
      <c r="H98" s="107"/>
      <c r="I98" s="107"/>
      <c r="J98" s="107"/>
    </row>
    <row r="99" spans="1:10" s="11" customFormat="1">
      <c r="A99" s="40"/>
      <c r="B99" s="41"/>
      <c r="C99" s="42"/>
      <c r="D99" s="42"/>
      <c r="E99" s="108"/>
      <c r="F99" s="108"/>
      <c r="G99" s="107"/>
      <c r="H99" s="107"/>
      <c r="I99" s="107"/>
      <c r="J99" s="107"/>
    </row>
    <row r="100" spans="1:10" s="11" customFormat="1" ht="56.1" customHeight="1">
      <c r="A100" s="40" t="s">
        <v>561</v>
      </c>
      <c r="B100" s="123" t="s">
        <v>864</v>
      </c>
      <c r="C100" s="46">
        <v>40</v>
      </c>
      <c r="D100" s="46" t="s">
        <v>771</v>
      </c>
      <c r="E100" s="47">
        <v>25</v>
      </c>
      <c r="F100" s="47">
        <v>40</v>
      </c>
      <c r="G100" s="48">
        <f t="shared" ref="G100:G101" si="20">C100*E100</f>
        <v>1000</v>
      </c>
      <c r="H100" s="48">
        <f t="shared" ref="H100" si="21">F100*C100</f>
        <v>1600</v>
      </c>
      <c r="I100" s="48">
        <f t="shared" ref="I100" si="22">H100+G100</f>
        <v>2600</v>
      </c>
      <c r="J100" s="48"/>
    </row>
    <row r="101" spans="1:10" s="11" customFormat="1">
      <c r="A101" s="40"/>
      <c r="B101" s="123"/>
      <c r="C101" s="42"/>
      <c r="D101" s="42"/>
      <c r="E101" s="67"/>
      <c r="F101" s="67"/>
      <c r="G101" s="107">
        <f t="shared" si="20"/>
        <v>0</v>
      </c>
      <c r="H101" s="107">
        <f t="shared" ref="H101" si="23">F101</f>
        <v>0</v>
      </c>
      <c r="I101" s="107"/>
      <c r="J101" s="107"/>
    </row>
    <row r="102" spans="1:10" s="11" customFormat="1" ht="11.1" thickBot="1">
      <c r="A102" s="50"/>
      <c r="B102" s="51"/>
      <c r="C102" s="56"/>
      <c r="D102" s="56"/>
      <c r="E102" s="180" t="s">
        <v>775</v>
      </c>
      <c r="F102" s="181"/>
      <c r="G102" s="119"/>
      <c r="H102" s="119" t="s">
        <v>865</v>
      </c>
      <c r="I102" s="113">
        <f>I100</f>
        <v>2600</v>
      </c>
      <c r="J102" s="112"/>
    </row>
    <row r="103" spans="1:10" s="11" customFormat="1" ht="51.95" customHeight="1" thickBot="1">
      <c r="A103" s="35">
        <v>4</v>
      </c>
      <c r="B103" s="124" t="s">
        <v>866</v>
      </c>
      <c r="C103" s="36"/>
      <c r="D103" s="36"/>
      <c r="E103" s="39"/>
      <c r="F103" s="39"/>
      <c r="G103" s="107"/>
      <c r="H103" s="107"/>
      <c r="I103" s="107"/>
      <c r="J103" s="107"/>
    </row>
    <row r="104" spans="1:10" s="11" customFormat="1">
      <c r="A104" s="125"/>
      <c r="B104" s="126"/>
      <c r="C104" s="126"/>
      <c r="D104" s="126"/>
      <c r="E104" s="127"/>
      <c r="F104" s="127"/>
      <c r="G104" s="107"/>
      <c r="H104" s="107"/>
      <c r="I104" s="107"/>
      <c r="J104" s="107"/>
    </row>
    <row r="105" spans="1:10" s="11" customFormat="1" ht="12.6">
      <c r="A105" s="40" t="s">
        <v>565</v>
      </c>
      <c r="B105" s="41" t="s">
        <v>835</v>
      </c>
      <c r="C105" s="42">
        <v>1</v>
      </c>
      <c r="D105" s="42" t="s">
        <v>647</v>
      </c>
      <c r="E105" s="47">
        <v>300</v>
      </c>
      <c r="F105" s="47">
        <v>900</v>
      </c>
      <c r="G105" s="48">
        <f t="shared" ref="G105" si="24">C105*E105</f>
        <v>300</v>
      </c>
      <c r="H105" s="48">
        <f t="shared" ref="H105" si="25">F105*C105</f>
        <v>900</v>
      </c>
      <c r="I105" s="48">
        <f t="shared" ref="I105" si="26">H105+G105</f>
        <v>1200</v>
      </c>
      <c r="J105" s="48"/>
    </row>
    <row r="106" spans="1:10" s="11" customFormat="1" ht="12.6">
      <c r="A106" s="40"/>
      <c r="B106" s="59"/>
      <c r="C106" s="42"/>
      <c r="D106" s="42"/>
      <c r="E106" s="128"/>
      <c r="F106" s="128"/>
      <c r="G106" s="98"/>
      <c r="H106" s="98"/>
      <c r="I106" s="98"/>
      <c r="J106" s="98"/>
    </row>
    <row r="107" spans="1:10" s="11" customFormat="1" ht="12.6">
      <c r="A107" s="40" t="s">
        <v>779</v>
      </c>
      <c r="B107" s="41" t="s">
        <v>867</v>
      </c>
      <c r="C107" s="42">
        <v>2</v>
      </c>
      <c r="D107" s="42" t="s">
        <v>647</v>
      </c>
      <c r="E107" s="47">
        <v>300</v>
      </c>
      <c r="F107" s="47">
        <v>900</v>
      </c>
      <c r="G107" s="48">
        <f t="shared" ref="G107" si="27">C107*E107</f>
        <v>600</v>
      </c>
      <c r="H107" s="48">
        <f t="shared" ref="H107" si="28">F107*C107</f>
        <v>1800</v>
      </c>
      <c r="I107" s="48">
        <f t="shared" ref="I107" si="29">H107+G107</f>
        <v>2400</v>
      </c>
      <c r="J107" s="48"/>
    </row>
    <row r="108" spans="1:10" s="11" customFormat="1" ht="12.6">
      <c r="A108" s="40"/>
      <c r="B108" s="59"/>
      <c r="C108" s="42"/>
      <c r="D108" s="42"/>
      <c r="E108" s="128"/>
      <c r="F108" s="128"/>
      <c r="G108" s="98"/>
      <c r="H108" s="98"/>
      <c r="I108" s="98"/>
      <c r="J108" s="98"/>
    </row>
    <row r="109" spans="1:10" s="11" customFormat="1" ht="11.1" thickBot="1">
      <c r="A109" s="40"/>
      <c r="B109" s="59"/>
      <c r="C109" s="42"/>
      <c r="D109" s="42"/>
      <c r="E109" s="45"/>
      <c r="F109" s="45"/>
      <c r="G109" s="107"/>
      <c r="H109" s="107"/>
      <c r="I109" s="107"/>
      <c r="J109" s="107"/>
    </row>
    <row r="110" spans="1:10" s="11" customFormat="1" ht="11.1" thickBot="1">
      <c r="A110" s="35">
        <v>5</v>
      </c>
      <c r="B110" s="36" t="s">
        <v>868</v>
      </c>
      <c r="C110" s="36"/>
      <c r="D110" s="36"/>
      <c r="E110" s="39"/>
      <c r="F110" s="39"/>
      <c r="G110" s="107"/>
      <c r="H110" s="107"/>
      <c r="I110" s="107"/>
      <c r="J110" s="107"/>
    </row>
    <row r="111" spans="1:10" s="11" customFormat="1">
      <c r="A111" s="40"/>
      <c r="B111" s="41"/>
      <c r="C111" s="42"/>
      <c r="D111" s="42"/>
      <c r="E111" s="108"/>
      <c r="F111" s="108"/>
      <c r="G111" s="107"/>
      <c r="H111" s="107"/>
      <c r="I111" s="107"/>
      <c r="J111" s="107"/>
    </row>
    <row r="112" spans="1:10" s="11" customFormat="1" ht="12.6">
      <c r="A112" s="40" t="s">
        <v>568</v>
      </c>
      <c r="B112" s="41" t="s">
        <v>786</v>
      </c>
      <c r="C112" s="42">
        <v>1</v>
      </c>
      <c r="D112" s="42" t="s">
        <v>647</v>
      </c>
      <c r="E112" s="47"/>
      <c r="F112" s="47">
        <v>1200</v>
      </c>
      <c r="G112" s="48">
        <f t="shared" ref="G112" si="30">C112*E112</f>
        <v>0</v>
      </c>
      <c r="H112" s="48">
        <f t="shared" ref="H112" si="31">F112*C112</f>
        <v>1200</v>
      </c>
      <c r="I112" s="48">
        <f t="shared" ref="I112" si="32">H112+G112</f>
        <v>1200</v>
      </c>
      <c r="J112" s="148"/>
    </row>
    <row r="113" spans="1:10" s="11" customFormat="1">
      <c r="A113" s="40"/>
      <c r="B113" s="59"/>
      <c r="C113" s="42"/>
      <c r="D113" s="42"/>
      <c r="E113" s="67"/>
      <c r="F113" s="67"/>
      <c r="G113" s="107"/>
      <c r="H113" s="107"/>
      <c r="I113" s="107"/>
      <c r="J113" s="107"/>
    </row>
    <row r="114" spans="1:10" s="11" customFormat="1">
      <c r="A114" s="40"/>
      <c r="B114" s="59"/>
      <c r="C114" s="42"/>
      <c r="D114" s="42"/>
      <c r="E114" s="67"/>
      <c r="F114" s="67"/>
      <c r="G114" s="107"/>
      <c r="H114" s="107"/>
      <c r="I114" s="107"/>
      <c r="J114" s="107"/>
    </row>
    <row r="115" spans="1:10" s="11" customFormat="1" ht="11.1" thickBot="1">
      <c r="A115" s="50"/>
      <c r="B115" s="129"/>
      <c r="C115" s="56"/>
      <c r="D115" s="56"/>
      <c r="E115" s="180" t="s">
        <v>787</v>
      </c>
      <c r="F115" s="181"/>
      <c r="G115" s="119"/>
      <c r="H115" s="119" t="s">
        <v>788</v>
      </c>
      <c r="I115" s="113">
        <f>I105+I112+I107</f>
        <v>4800</v>
      </c>
      <c r="J115" s="112"/>
    </row>
    <row r="116" spans="1:10" s="11" customFormat="1" ht="11.1" thickBot="1">
      <c r="A116" s="35">
        <v>6</v>
      </c>
      <c r="B116" s="36" t="s">
        <v>567</v>
      </c>
      <c r="C116" s="36"/>
      <c r="D116" s="36"/>
      <c r="E116" s="39"/>
      <c r="F116" s="39"/>
      <c r="G116" s="107"/>
      <c r="H116" s="107"/>
      <c r="I116" s="107"/>
      <c r="J116" s="107"/>
    </row>
    <row r="117" spans="1:10" s="11" customFormat="1">
      <c r="A117" s="40"/>
      <c r="B117" s="41"/>
      <c r="C117" s="42"/>
      <c r="D117" s="42"/>
      <c r="E117" s="108"/>
      <c r="F117" s="108"/>
      <c r="G117" s="107"/>
      <c r="H117" s="107"/>
      <c r="I117" s="107"/>
      <c r="J117" s="107"/>
    </row>
    <row r="118" spans="1:10" s="11" customFormat="1" ht="20.100000000000001">
      <c r="A118" s="40" t="s">
        <v>575</v>
      </c>
      <c r="B118" s="41" t="s">
        <v>869</v>
      </c>
      <c r="C118" s="46">
        <v>60</v>
      </c>
      <c r="D118" s="46" t="s">
        <v>570</v>
      </c>
      <c r="E118" s="47">
        <v>0</v>
      </c>
      <c r="F118" s="47">
        <v>95</v>
      </c>
      <c r="G118" s="48">
        <f t="shared" ref="G118" si="33">C118*E118</f>
        <v>0</v>
      </c>
      <c r="H118" s="48">
        <f t="shared" ref="H118" si="34">F118*C118</f>
        <v>5700</v>
      </c>
      <c r="I118" s="48">
        <f t="shared" ref="I118" si="35">H118+G118</f>
        <v>5700</v>
      </c>
      <c r="J118" s="48"/>
    </row>
    <row r="119" spans="1:10" s="11" customFormat="1">
      <c r="A119" s="40"/>
      <c r="B119" s="41"/>
      <c r="C119" s="42"/>
      <c r="D119" s="42"/>
      <c r="E119" s="67"/>
      <c r="F119" s="67"/>
      <c r="G119" s="107"/>
      <c r="H119" s="107"/>
      <c r="I119" s="107"/>
      <c r="J119" s="107"/>
    </row>
    <row r="120" spans="1:10" s="11" customFormat="1" ht="20.100000000000001">
      <c r="A120" s="40" t="s">
        <v>577</v>
      </c>
      <c r="B120" s="41" t="s">
        <v>870</v>
      </c>
      <c r="C120" s="46">
        <v>20</v>
      </c>
      <c r="D120" s="46" t="s">
        <v>570</v>
      </c>
      <c r="E120" s="47"/>
      <c r="F120" s="47">
        <v>95</v>
      </c>
      <c r="G120" s="48">
        <f t="shared" ref="G120" si="36">C120*E120</f>
        <v>0</v>
      </c>
      <c r="H120" s="48">
        <f t="shared" ref="H120" si="37">F120*C120</f>
        <v>1900</v>
      </c>
      <c r="I120" s="48">
        <f t="shared" ref="I120" si="38">H120+G120</f>
        <v>1900</v>
      </c>
      <c r="J120" s="48"/>
    </row>
    <row r="121" spans="1:10" s="11" customFormat="1">
      <c r="A121" s="40"/>
      <c r="B121" s="59"/>
      <c r="C121" s="42"/>
      <c r="D121" s="42"/>
      <c r="E121" s="45"/>
      <c r="F121" s="45"/>
      <c r="G121" s="107"/>
      <c r="H121" s="107"/>
      <c r="I121" s="107"/>
      <c r="J121" s="107"/>
    </row>
    <row r="122" spans="1:10" s="11" customFormat="1" ht="12.6">
      <c r="A122" s="40" t="s">
        <v>579</v>
      </c>
      <c r="B122" s="41" t="s">
        <v>791</v>
      </c>
      <c r="C122" s="46">
        <v>2</v>
      </c>
      <c r="D122" s="46" t="s">
        <v>792</v>
      </c>
      <c r="E122" s="47"/>
      <c r="F122" s="47">
        <v>600</v>
      </c>
      <c r="G122" s="48">
        <f t="shared" ref="G122" si="39">C122*E122</f>
        <v>0</v>
      </c>
      <c r="H122" s="48">
        <f t="shared" ref="H122" si="40">F122*C122</f>
        <v>1200</v>
      </c>
      <c r="I122" s="48">
        <f t="shared" ref="I122" si="41">H122+G122</f>
        <v>1200</v>
      </c>
      <c r="J122" s="48"/>
    </row>
    <row r="123" spans="1:10" s="11" customFormat="1">
      <c r="A123" s="40"/>
      <c r="B123" s="59"/>
      <c r="C123" s="42"/>
      <c r="D123" s="42"/>
      <c r="E123" s="45"/>
      <c r="F123" s="45"/>
      <c r="G123" s="107"/>
      <c r="H123" s="107"/>
      <c r="I123" s="107"/>
      <c r="J123" s="107"/>
    </row>
    <row r="124" spans="1:10" s="11" customFormat="1" ht="11.1" thickBot="1">
      <c r="A124" s="50"/>
      <c r="B124" s="129"/>
      <c r="C124" s="56"/>
      <c r="D124" s="56"/>
      <c r="E124" s="180" t="s">
        <v>793</v>
      </c>
      <c r="F124" s="181"/>
      <c r="G124" s="119"/>
      <c r="H124" s="119" t="s">
        <v>788</v>
      </c>
      <c r="I124" s="113">
        <f>I118+I120+I122</f>
        <v>8800</v>
      </c>
      <c r="J124" s="112"/>
    </row>
    <row r="125" spans="1:10" s="11" customFormat="1" ht="11.1" thickBot="1">
      <c r="A125" s="35">
        <v>7</v>
      </c>
      <c r="B125" s="36" t="s">
        <v>574</v>
      </c>
      <c r="C125" s="36"/>
      <c r="D125" s="36"/>
      <c r="E125" s="39"/>
      <c r="F125" s="39"/>
      <c r="G125" s="107"/>
      <c r="H125" s="107"/>
      <c r="I125" s="107"/>
      <c r="J125" s="107"/>
    </row>
    <row r="126" spans="1:10" s="11" customFormat="1">
      <c r="A126" s="40"/>
      <c r="B126" s="41"/>
      <c r="C126" s="42"/>
      <c r="D126" s="43"/>
      <c r="E126" s="45"/>
      <c r="F126" s="45"/>
      <c r="G126" s="107"/>
      <c r="H126" s="107"/>
      <c r="I126" s="107"/>
      <c r="J126" s="107"/>
    </row>
    <row r="127" spans="1:10" s="11" customFormat="1" ht="20.100000000000001">
      <c r="A127" s="40" t="s">
        <v>586</v>
      </c>
      <c r="B127" s="41" t="s">
        <v>871</v>
      </c>
      <c r="C127" s="46">
        <v>18</v>
      </c>
      <c r="D127" s="46" t="s">
        <v>570</v>
      </c>
      <c r="E127" s="47">
        <v>30</v>
      </c>
      <c r="F127" s="47">
        <v>30</v>
      </c>
      <c r="G127" s="48">
        <f t="shared" ref="G127:G130" si="42">C127*E127</f>
        <v>540</v>
      </c>
      <c r="H127" s="48">
        <f t="shared" ref="H127:H130" si="43">F127*C127</f>
        <v>540</v>
      </c>
      <c r="I127" s="48">
        <f t="shared" ref="I127:I130" si="44">H127+G127</f>
        <v>1080</v>
      </c>
      <c r="J127" s="148"/>
    </row>
    <row r="128" spans="1:10" s="11" customFormat="1" ht="20.100000000000001">
      <c r="A128" s="40" t="s">
        <v>588</v>
      </c>
      <c r="B128" s="41" t="s">
        <v>872</v>
      </c>
      <c r="C128" s="46">
        <v>18</v>
      </c>
      <c r="D128" s="46" t="s">
        <v>570</v>
      </c>
      <c r="E128" s="47">
        <v>30</v>
      </c>
      <c r="F128" s="47">
        <v>45</v>
      </c>
      <c r="G128" s="48">
        <f t="shared" si="42"/>
        <v>540</v>
      </c>
      <c r="H128" s="48">
        <f t="shared" si="43"/>
        <v>810</v>
      </c>
      <c r="I128" s="48">
        <f t="shared" si="44"/>
        <v>1350</v>
      </c>
      <c r="J128" s="148"/>
    </row>
    <row r="129" spans="1:10" s="11" customFormat="1" ht="42.95" customHeight="1">
      <c r="A129" s="40" t="s">
        <v>796</v>
      </c>
      <c r="B129" s="41" t="s">
        <v>799</v>
      </c>
      <c r="C129" s="46">
        <v>40</v>
      </c>
      <c r="D129" s="46" t="s">
        <v>570</v>
      </c>
      <c r="E129" s="47">
        <v>30</v>
      </c>
      <c r="F129" s="47">
        <v>45</v>
      </c>
      <c r="G129" s="48">
        <f t="shared" si="42"/>
        <v>1200</v>
      </c>
      <c r="H129" s="48">
        <f t="shared" si="43"/>
        <v>1800</v>
      </c>
      <c r="I129" s="48">
        <f t="shared" si="44"/>
        <v>3000</v>
      </c>
      <c r="J129" s="48"/>
    </row>
    <row r="130" spans="1:10" s="11" customFormat="1" ht="21" customHeight="1">
      <c r="A130" s="40" t="s">
        <v>798</v>
      </c>
      <c r="B130" s="41" t="s">
        <v>873</v>
      </c>
      <c r="C130" s="46">
        <v>2</v>
      </c>
      <c r="D130" s="46" t="s">
        <v>800</v>
      </c>
      <c r="E130" s="47">
        <v>450</v>
      </c>
      <c r="F130" s="47">
        <v>0</v>
      </c>
      <c r="G130" s="48">
        <f t="shared" si="42"/>
        <v>900</v>
      </c>
      <c r="H130" s="48">
        <f t="shared" si="43"/>
        <v>0</v>
      </c>
      <c r="I130" s="48">
        <f t="shared" si="44"/>
        <v>900</v>
      </c>
      <c r="J130" s="48"/>
    </row>
    <row r="131" spans="1:10" s="11" customFormat="1" ht="26.1" customHeight="1">
      <c r="A131" s="40"/>
      <c r="B131" s="41"/>
      <c r="C131" s="42"/>
      <c r="D131" s="46"/>
      <c r="E131" s="47"/>
      <c r="F131" s="47"/>
      <c r="G131" s="48"/>
      <c r="H131" s="48"/>
      <c r="I131" s="48"/>
      <c r="J131" s="48"/>
    </row>
    <row r="132" spans="1:10" s="11" customFormat="1" ht="11.1" thickBot="1">
      <c r="A132" s="50"/>
      <c r="B132" s="51"/>
      <c r="C132" s="56"/>
      <c r="D132" s="56"/>
      <c r="E132" s="174" t="s">
        <v>804</v>
      </c>
      <c r="F132" s="175"/>
      <c r="G132" s="119"/>
      <c r="H132" s="119"/>
      <c r="I132" s="119">
        <f>I127+I128+I129+I130+I131</f>
        <v>6330</v>
      </c>
      <c r="J132" s="107"/>
    </row>
    <row r="133" spans="1:10" s="11" customFormat="1" ht="11.1" thickBot="1">
      <c r="A133" s="35">
        <v>8</v>
      </c>
      <c r="B133" s="36" t="s">
        <v>874</v>
      </c>
      <c r="C133" s="36"/>
      <c r="D133" s="36"/>
      <c r="E133" s="39"/>
      <c r="F133" s="39"/>
      <c r="G133" s="107"/>
      <c r="H133" s="107"/>
      <c r="I133" s="107"/>
      <c r="J133" s="107"/>
    </row>
    <row r="134" spans="1:10" s="11" customFormat="1">
      <c r="A134" s="40"/>
      <c r="B134" s="41"/>
      <c r="C134" s="42"/>
      <c r="D134" s="43"/>
      <c r="E134" s="45"/>
      <c r="F134" s="45"/>
      <c r="G134" s="107"/>
      <c r="H134" s="107"/>
      <c r="I134" s="107"/>
      <c r="J134" s="107"/>
    </row>
    <row r="135" spans="1:10" s="11" customFormat="1" ht="21">
      <c r="A135" s="40" t="s">
        <v>805</v>
      </c>
      <c r="B135" s="151" t="s">
        <v>875</v>
      </c>
      <c r="C135" s="42">
        <v>12</v>
      </c>
      <c r="D135" s="42" t="s">
        <v>840</v>
      </c>
      <c r="E135" s="47">
        <v>60</v>
      </c>
      <c r="F135" s="47">
        <v>35</v>
      </c>
      <c r="G135" s="48">
        <f t="shared" ref="G135" si="45">C135*E135</f>
        <v>720</v>
      </c>
      <c r="H135" s="48">
        <f t="shared" ref="H135" si="46">F135*C135</f>
        <v>420</v>
      </c>
      <c r="I135" s="48">
        <f t="shared" ref="I135" si="47">H135+G135</f>
        <v>1140</v>
      </c>
      <c r="J135" s="48"/>
    </row>
    <row r="136" spans="1:10" s="11" customFormat="1">
      <c r="A136" s="40"/>
      <c r="B136" s="41"/>
      <c r="C136" s="42"/>
      <c r="D136" s="42"/>
      <c r="E136" s="67"/>
      <c r="F136" s="67"/>
      <c r="G136" s="107"/>
      <c r="H136" s="107"/>
      <c r="I136" s="107"/>
      <c r="J136" s="107"/>
    </row>
    <row r="137" spans="1:10" s="11" customFormat="1" ht="27" customHeight="1">
      <c r="A137" s="40"/>
      <c r="B137" s="41"/>
      <c r="C137" s="42"/>
      <c r="D137" s="42"/>
      <c r="E137" s="133"/>
      <c r="F137" s="133"/>
      <c r="G137" s="48"/>
      <c r="H137" s="48"/>
      <c r="I137" s="48"/>
      <c r="J137" s="48"/>
    </row>
    <row r="138" spans="1:10" s="11" customFormat="1" ht="11.1" thickBot="1">
      <c r="A138" s="50"/>
      <c r="B138" s="51"/>
      <c r="C138" s="56"/>
      <c r="D138" s="56"/>
      <c r="E138" s="176" t="s">
        <v>807</v>
      </c>
      <c r="F138" s="177"/>
      <c r="G138" s="119"/>
      <c r="H138" s="119" t="s">
        <v>808</v>
      </c>
      <c r="I138" s="119">
        <f>I135</f>
        <v>1140</v>
      </c>
      <c r="J138" s="119"/>
    </row>
    <row r="139" spans="1:10" s="11" customFormat="1" ht="11.1" thickBot="1">
      <c r="A139" s="35">
        <v>10</v>
      </c>
      <c r="B139" s="36" t="s">
        <v>585</v>
      </c>
      <c r="C139" s="36"/>
      <c r="D139" s="36"/>
      <c r="E139" s="39"/>
      <c r="F139" s="39"/>
      <c r="G139" s="107"/>
      <c r="H139" s="107"/>
      <c r="I139" s="107"/>
      <c r="J139" s="107"/>
    </row>
    <row r="140" spans="1:10" s="11" customFormat="1">
      <c r="A140" s="40"/>
      <c r="B140" s="41"/>
      <c r="C140" s="42"/>
      <c r="D140" s="43"/>
      <c r="E140" s="45"/>
      <c r="F140" s="45"/>
      <c r="G140" s="107"/>
      <c r="H140" s="107"/>
      <c r="I140" s="107"/>
      <c r="J140" s="107"/>
    </row>
    <row r="141" spans="1:10" s="11" customFormat="1" ht="12.6">
      <c r="A141" s="40" t="s">
        <v>809</v>
      </c>
      <c r="B141" s="141" t="s">
        <v>850</v>
      </c>
      <c r="C141" s="33">
        <v>1</v>
      </c>
      <c r="D141" s="33" t="s">
        <v>120</v>
      </c>
      <c r="E141" s="47">
        <v>0</v>
      </c>
      <c r="F141" s="47">
        <v>3500</v>
      </c>
      <c r="G141" s="48">
        <f t="shared" ref="G141" si="48">C141*E141</f>
        <v>0</v>
      </c>
      <c r="H141" s="48">
        <f>F141*C141</f>
        <v>3500</v>
      </c>
      <c r="I141" s="48">
        <f t="shared" ref="I141" si="49">H141+G141</f>
        <v>3500</v>
      </c>
      <c r="J141" s="148"/>
    </row>
    <row r="142" spans="1:10" s="11" customFormat="1">
      <c r="A142" s="40"/>
      <c r="B142" s="41"/>
      <c r="C142" s="42"/>
      <c r="D142" s="42"/>
      <c r="E142" s="67"/>
      <c r="F142" s="67"/>
      <c r="G142" s="107"/>
      <c r="H142" s="107"/>
      <c r="I142" s="107"/>
      <c r="J142" s="107"/>
    </row>
    <row r="143" spans="1:10" s="11" customFormat="1" ht="11.1" thickBot="1">
      <c r="A143" s="50"/>
      <c r="B143" s="51"/>
      <c r="C143" s="56"/>
      <c r="D143" s="56"/>
      <c r="E143" s="174" t="s">
        <v>813</v>
      </c>
      <c r="F143" s="175"/>
      <c r="G143" s="119"/>
      <c r="H143" s="119" t="s">
        <v>876</v>
      </c>
      <c r="I143" s="119">
        <f>I141</f>
        <v>3500</v>
      </c>
      <c r="J143" s="119"/>
    </row>
    <row r="144" spans="1:10" s="11" customFormat="1" ht="11.1" thickBot="1">
      <c r="A144" s="152">
        <v>11</v>
      </c>
      <c r="B144" s="153" t="s">
        <v>877</v>
      </c>
      <c r="C144" s="36"/>
      <c r="D144" s="36"/>
      <c r="E144" s="39"/>
      <c r="F144" s="39"/>
      <c r="G144" s="107"/>
      <c r="H144" s="107"/>
      <c r="I144" s="107"/>
      <c r="J144" s="107"/>
    </row>
    <row r="145" spans="1:10" s="11" customFormat="1">
      <c r="A145" s="135"/>
      <c r="B145" s="136"/>
      <c r="C145" s="42"/>
      <c r="D145" s="43"/>
      <c r="E145" s="45"/>
      <c r="F145" s="45"/>
      <c r="G145" s="107"/>
      <c r="H145" s="107"/>
      <c r="I145" s="107"/>
      <c r="J145" s="107"/>
    </row>
    <row r="146" spans="1:10" s="11" customFormat="1" ht="12.6">
      <c r="A146" s="40" t="s">
        <v>878</v>
      </c>
      <c r="B146" s="41"/>
      <c r="C146" s="42">
        <v>1</v>
      </c>
      <c r="D146" s="42" t="s">
        <v>879</v>
      </c>
      <c r="E146" s="47">
        <v>0</v>
      </c>
      <c r="F146" s="47">
        <v>0</v>
      </c>
      <c r="G146" s="48">
        <f t="shared" ref="G146" si="50">C146*E146</f>
        <v>0</v>
      </c>
      <c r="H146" s="48">
        <f t="shared" ref="H146" si="51">F146*C146</f>
        <v>0</v>
      </c>
      <c r="I146" s="48">
        <f t="shared" ref="I146" si="52">H146+G146</f>
        <v>0</v>
      </c>
      <c r="J146" s="48"/>
    </row>
    <row r="147" spans="1:10" s="11" customFormat="1">
      <c r="A147" s="154"/>
      <c r="B147" s="136"/>
      <c r="C147" s="42"/>
      <c r="D147" s="42"/>
      <c r="E147" s="67"/>
      <c r="F147" s="67"/>
      <c r="G147" s="107"/>
      <c r="H147" s="107"/>
      <c r="I147" s="107"/>
      <c r="J147" s="107"/>
    </row>
    <row r="148" spans="1:10" s="11" customFormat="1">
      <c r="A148" s="83"/>
      <c r="B148" s="41"/>
      <c r="C148" s="42"/>
      <c r="D148" s="42"/>
      <c r="E148" s="67"/>
      <c r="F148" s="67"/>
      <c r="G148" s="107"/>
      <c r="H148" s="107"/>
      <c r="I148" s="107"/>
      <c r="J148" s="107"/>
    </row>
    <row r="149" spans="1:10">
      <c r="A149" s="143" t="s">
        <v>21</v>
      </c>
      <c r="B149" s="143"/>
      <c r="C149" s="143"/>
      <c r="D149" s="143"/>
      <c r="E149" s="143"/>
      <c r="F149" s="143"/>
      <c r="G149" s="143"/>
      <c r="H149" s="143"/>
      <c r="I149" s="144">
        <f>I23+I62+I95+I102+I115+I124+I132+I138+I143</f>
        <v>241346</v>
      </c>
      <c r="J149" s="144"/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9cf00fa-785d-4543-b0b9-f225bafa6084" xsi:nil="true"/>
    <lcf76f155ced4ddcb4097134ff3c332f xmlns="217d5336-39a1-48c8-8fb0-3862815768a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219648569B80C4CBCA13E173B7DF63E" ma:contentTypeVersion="18" ma:contentTypeDescription="Crie um novo documento." ma:contentTypeScope="" ma:versionID="9ed265ccdc8406137b695702d1a98dd7">
  <xsd:schema xmlns:xsd="http://www.w3.org/2001/XMLSchema" xmlns:xs="http://www.w3.org/2001/XMLSchema" xmlns:p="http://schemas.microsoft.com/office/2006/metadata/properties" xmlns:ns2="217d5336-39a1-48c8-8fb0-3862815768ae" xmlns:ns3="59cf00fa-785d-4543-b0b9-f225bafa6084" targetNamespace="http://schemas.microsoft.com/office/2006/metadata/properties" ma:root="true" ma:fieldsID="ad0c7bc90be21feb7cab88497293df7a" ns2:_="" ns3:_="">
    <xsd:import namespace="217d5336-39a1-48c8-8fb0-3862815768ae"/>
    <xsd:import namespace="59cf00fa-785d-4543-b0b9-f225bafa608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7d5336-39a1-48c8-8fb0-3862815768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Marcações de imagem" ma:readOnly="false" ma:fieldId="{5cf76f15-5ced-4ddc-b409-7134ff3c332f}" ma:taxonomyMulti="true" ma:sspId="5c6d6704-c1be-48d0-823f-e0f8bcbfaae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4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cf00fa-785d-4543-b0b9-f225bafa608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ec4ef24-949a-4d9a-8933-541a39dfd121}" ma:internalName="TaxCatchAll" ma:showField="CatchAllData" ma:web="59cf00fa-785d-4543-b0b9-f225bafa608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B9C092B-A24B-48B4-8D10-04C6D25B0D8E}"/>
</file>

<file path=customXml/itemProps2.xml><?xml version="1.0" encoding="utf-8"?>
<ds:datastoreItem xmlns:ds="http://schemas.openxmlformats.org/officeDocument/2006/customXml" ds:itemID="{21C8ABF5-30DA-463B-9025-378BC132BA06}"/>
</file>

<file path=customXml/itemProps3.xml><?xml version="1.0" encoding="utf-8"?>
<ds:datastoreItem xmlns:ds="http://schemas.openxmlformats.org/officeDocument/2006/customXml" ds:itemID="{89F3940A-FFB2-43B4-A4E5-DEC32D18C94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Henrique de Oliveira Curado</dc:creator>
  <cp:keywords/>
  <dc:description/>
  <cp:lastModifiedBy>Henrique de Oliveira Curado</cp:lastModifiedBy>
  <cp:revision/>
  <dcterms:created xsi:type="dcterms:W3CDTF">2025-02-02T22:04:20Z</dcterms:created>
  <dcterms:modified xsi:type="dcterms:W3CDTF">2025-04-17T13:50:54Z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0x010100B219648569B80C4CBCA13E173B7DF63E</vt:lpwstr>
  </property>
  <property fmtid="{D5CDD505-2E9C-101B-9397-08002B2CF9AE}" pid="3" name="MediaServiceImageTags">
    <vt:lpwstr/>
  </property>
</Properties>
</file>