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17" documentId="13_ncr:1_{0158A87A-9CB7-4B16-A585-5340D314DA55}" xr6:coauthVersionLast="47" xr6:coauthVersionMax="47" xr10:uidLastSave="{B248F3A2-E0F5-42DB-9C68-65CBE883653E}"/>
  <bookViews>
    <workbookView xWindow="-108" yWindow="-108" windowWidth="23256" windowHeight="12456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4" l="1"/>
  <c r="L4" i="4"/>
  <c r="M4" i="4" s="1"/>
  <c r="J4" i="4"/>
  <c r="H4" i="4"/>
  <c r="J3" i="3" l="1"/>
  <c r="K3" i="3"/>
  <c r="L3" i="3"/>
  <c r="M3" i="3"/>
</calcChain>
</file>

<file path=xl/sharedStrings.xml><?xml version="1.0" encoding="utf-8"?>
<sst xmlns="http://schemas.openxmlformats.org/spreadsheetml/2006/main" count="78" uniqueCount="62">
  <si>
    <t>Formato da proposta</t>
  </si>
  <si>
    <t>Ponta A</t>
  </si>
  <si>
    <t>Ponta B</t>
  </si>
  <si>
    <t>Parâmetros técnicos (Preenchimento obrigatório)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</si>
  <si>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</si>
  <si>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</si>
  <si>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</si>
  <si>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</si>
  <si>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</si>
  <si>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</si>
  <si>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</si>
  <si>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</si>
  <si>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</si>
  <si>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</si>
  <si>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</si>
  <si>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</si>
  <si>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</si>
  <si>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</si>
  <si>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</si>
  <si>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</si>
  <si>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</si>
  <si>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</si>
  <si>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</si>
  <si>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</si>
  <si>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Parâmetros técnicos de desempenho mínimos aceitos pela RNP (conforme termo de referência)</t>
  </si>
  <si>
    <t>Entre 95,0% e 100,0%</t>
  </si>
  <si>
    <t>Circuito Metroethernet</t>
  </si>
  <si>
    <t>Fibra óptica</t>
  </si>
  <si>
    <t>Fibra óptica + Enlace de rádio de frequência licenciada</t>
  </si>
  <si>
    <t>Enlace de rádio de frequência licenciada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</si>
  <si>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</si>
  <si>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</si>
  <si>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</si>
  <si>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</si>
  <si>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</si>
  <si>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</si>
  <si>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</si>
  <si>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</si>
  <si>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</si>
  <si>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</si>
  <si>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</si>
  <si>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PoP-AC</t>
  </si>
  <si>
    <t>Ufac
Campus Universitário Professor Aulio Gezio - Prédio Reitoria - CPD
Rodovia BR-364, Km 04</t>
  </si>
  <si>
    <t>-9.9562877,-67.8641031</t>
  </si>
  <si>
    <t>Nome: Renato da Costa Nunes
E-mail: renato.nunes@pop-ac.rnp.br
Tel.: (68) 99942-4919</t>
  </si>
  <si>
    <t>004.071.106/0001-37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</si>
  <si>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</si>
  <si>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</si>
  <si>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</si>
  <si>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</si>
  <si>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</si>
  <si>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</si>
  <si>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Dupla/Múltiplas abordagens?</t>
  </si>
  <si>
    <t>Fibra óptica + Rede móvel 4G/5G</t>
  </si>
  <si>
    <t>Entre 0,50% e 0,00%</t>
  </si>
  <si>
    <t>Valores em R$ com impostos para contrato de 12 meses</t>
  </si>
  <si>
    <t>AC</t>
  </si>
  <si>
    <t>Instituto Federal de Educação, Ciência e Tecnologia do Acre (IFAC)</t>
  </si>
  <si>
    <t>Campus Reitoria</t>
  </si>
  <si>
    <t>-10.00576, -67.80581</t>
  </si>
  <si>
    <t>Nome: Victor Moreno dos Santos Galdino
E-mail: victor.galdino@ifac.edu.br
Tel: (68) 99997-0456</t>
  </si>
  <si>
    <t>Via Chico Mendes, 3084, Comara
Rio Branco, AC
CEP.: 69906-310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</si>
</sst>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3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109375" defaultRowHeight="30" customHeight="1" x14ac:dyDescent="0.3"/>
  <cols>
    <col min="1" max="1" width="15.6640625" style="30" customWidth="1"/>
    <col min="2" max="2" width="15.6640625" style="31" customWidth="1"/>
    <col min="3" max="3" width="20.6640625" style="28" customWidth="1"/>
    <col min="4" max="5" width="40.77734375" style="32" customWidth="1"/>
    <col min="6" max="6" width="20.6640625" style="32" customWidth="1"/>
    <col min="7" max="7" width="30.6640625" style="32" customWidth="1"/>
    <col min="8" max="8" width="15.6640625" style="42" customWidth="1"/>
    <col min="9" max="9" width="50.6640625" style="32" customWidth="1"/>
    <col min="10" max="10" width="15.6640625" style="42" customWidth="1"/>
    <col min="11" max="11" width="30.6640625" style="42" customWidth="1"/>
    <col min="12" max="13" width="15.6640625" style="42" customWidth="1"/>
    <col min="14" max="16" width="30.6640625" style="32" customWidth="1"/>
    <col min="17" max="17" width="40.6640625" style="32" customWidth="1"/>
    <col min="18" max="18" width="30.6640625" style="32" customWidth="1"/>
    <col min="19" max="23" width="20.6640625" style="28" customWidth="1"/>
    <col min="24" max="16384" width="9.109375" style="28"/>
  </cols>
  <sheetData>
    <row r="1" spans="1:23" ht="18" customHeigh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</row>
    <row r="2" spans="1:23" s="8" customFormat="1" ht="18" customHeight="1" x14ac:dyDescent="0.3">
      <c r="A2" s="53" t="s">
        <v>1</v>
      </c>
      <c r="B2" s="53"/>
      <c r="C2" s="53"/>
      <c r="D2" s="53" t="s">
        <v>2</v>
      </c>
      <c r="E2" s="53"/>
      <c r="F2" s="54" t="s">
        <v>3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U2" s="54" t="s">
        <v>55</v>
      </c>
      <c r="V2" s="55"/>
      <c r="W2" s="55"/>
    </row>
    <row r="3" spans="1:23" s="8" customFormat="1" ht="26.4" x14ac:dyDescent="0.3">
      <c r="A3" s="35" t="s">
        <v>4</v>
      </c>
      <c r="B3" s="9" t="s">
        <v>5</v>
      </c>
      <c r="C3" s="9" t="s">
        <v>6</v>
      </c>
      <c r="D3" s="10" t="s">
        <v>7</v>
      </c>
      <c r="E3" s="10" t="s">
        <v>8</v>
      </c>
      <c r="F3" s="9" t="s">
        <v>9</v>
      </c>
      <c r="G3" s="10" t="s">
        <v>10</v>
      </c>
      <c r="H3" s="9" t="s">
        <v>11</v>
      </c>
      <c r="I3" s="10" t="s">
        <v>12</v>
      </c>
      <c r="J3" s="9" t="s">
        <v>11</v>
      </c>
      <c r="K3" s="10" t="s">
        <v>52</v>
      </c>
      <c r="L3" s="9" t="s">
        <v>11</v>
      </c>
      <c r="M3" s="9" t="s">
        <v>13</v>
      </c>
      <c r="N3" s="10" t="s">
        <v>14</v>
      </c>
      <c r="O3" s="10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9" t="s">
        <v>23</v>
      </c>
    </row>
    <row r="4" spans="1:23" ht="30" customHeight="1" x14ac:dyDescent="0.3">
      <c r="A4" s="29">
        <v>1</v>
      </c>
      <c r="B4" s="5" t="s">
        <v>56</v>
      </c>
      <c r="C4" s="5" t="s">
        <v>41</v>
      </c>
      <c r="D4" s="1" t="s">
        <v>57</v>
      </c>
      <c r="E4" s="7" t="s">
        <v>58</v>
      </c>
      <c r="F4" s="41">
        <v>1000</v>
      </c>
      <c r="G4" s="43"/>
      <c r="H4" s="41">
        <f>IF(G4="Circuito Metroethernet",10,IF(G4="Circuito Metroethernet com 5G FWA", 5, IF(G4="Porta IP com túnel GRE",1,0)))</f>
        <v>0</v>
      </c>
      <c r="I4" s="33"/>
      <c r="J4" s="44">
        <f>IF(I4="Fibra óptica", 10,IF(I4="Fibra óptica + Enlace de rádio de frequência licenciada",8,IF(I4="Fibra óptica + Rede móvel 4G/5G",6,IF(I4="Enlace de rádio de frequência licenciada",5,IF(I4="Fibra óptica + Satélite",3,IF(I4="Enlace de rádio de frequência licenciada + Satélite",2,IF(I4="Satélite",1,0)))))))</f>
        <v>0</v>
      </c>
      <c r="K4" s="45"/>
      <c r="L4" s="46">
        <f>IF(K4="Sim, em ambas as pontas",5,IF(K4="Sim, apenas na ponta do PoP",3,IF(K4="Sim, apenas na ponta do Campus",2,IF(K4="Não",1,0))))</f>
        <v>0</v>
      </c>
      <c r="M4" s="46">
        <f>SUM(H4,J4,L4)</f>
        <v>0</v>
      </c>
      <c r="N4" s="33"/>
      <c r="O4" s="33"/>
      <c r="P4" s="38"/>
      <c r="Q4" s="39"/>
      <c r="R4" s="38"/>
      <c r="S4" s="39"/>
      <c r="T4" s="39"/>
      <c r="U4" s="34">
        <v>0</v>
      </c>
      <c r="V4" s="34">
        <v>0</v>
      </c>
      <c r="W4" s="33">
        <f>(U4*12)+V4</f>
        <v>0</v>
      </c>
    </row>
    <row r="5" spans="1:23" ht="30" customHeight="1" x14ac:dyDescent="0.3">
      <c r="S5" s="32"/>
      <c r="T5" s="32"/>
    </row>
    <row r="6" spans="1:23" ht="30" customHeight="1" x14ac:dyDescent="0.3">
      <c r="A6" s="47" t="s">
        <v>24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17">
        <v>90</v>
      </c>
      <c r="Q6" s="16">
        <v>0.995</v>
      </c>
      <c r="R6" s="17">
        <v>50</v>
      </c>
      <c r="S6" s="18" t="s">
        <v>54</v>
      </c>
      <c r="T6" s="16" t="s">
        <v>25</v>
      </c>
    </row>
    <row r="532" spans="1:1" ht="30" customHeight="1" x14ac:dyDescent="0.3">
      <c r="A532" s="40" t="s">
        <v>26</v>
      </c>
    </row>
    <row r="533" spans="1:1" ht="30" customHeight="1" x14ac:dyDescent="0.3">
      <c r="A533" s="40" t="s">
        <v>27</v>
      </c>
    </row>
    <row r="534" spans="1:1" ht="30" customHeight="1" x14ac:dyDescent="0.3">
      <c r="A534" s="40" t="s">
        <v>28</v>
      </c>
    </row>
    <row r="535" spans="1:1" ht="30" customHeight="1" x14ac:dyDescent="0.3">
      <c r="A535" s="40" t="s">
        <v>53</v>
      </c>
    </row>
    <row r="536" spans="1:1" ht="30" customHeight="1" x14ac:dyDescent="0.3">
      <c r="A536" s="40" t="s">
        <v>29</v>
      </c>
    </row>
    <row r="537" spans="1:1" ht="30" customHeight="1" x14ac:dyDescent="0.3">
      <c r="A537" s="40" t="s">
        <v>30</v>
      </c>
    </row>
    <row r="538" spans="1:1" ht="30" customHeight="1" x14ac:dyDescent="0.3">
      <c r="A538" s="40" t="s">
        <v>31</v>
      </c>
    </row>
    <row r="539" spans="1:1" ht="30" customHeight="1" x14ac:dyDescent="0.3">
      <c r="A539" s="40" t="s">
        <v>32</v>
      </c>
    </row>
    <row r="540" spans="1:1" ht="30" customHeight="1" x14ac:dyDescent="0.3">
      <c r="A540" s="40" t="s">
        <v>33</v>
      </c>
    </row>
    <row r="541" spans="1:1" ht="30" customHeight="1" x14ac:dyDescent="0.3">
      <c r="A541" s="40" t="s">
        <v>34</v>
      </c>
    </row>
    <row r="542" spans="1:1" ht="30" customHeight="1" x14ac:dyDescent="0.3">
      <c r="A542" s="40" t="s">
        <v>35</v>
      </c>
    </row>
    <row r="543" spans="1:1" ht="30" customHeight="1" x14ac:dyDescent="0.3">
      <c r="A543" s="40" t="s">
        <v>36</v>
      </c>
    </row>
  </sheetData>
  <autoFilter ref="A3:U3" xr:uid="{CD43AC81-2875-43F0-9246-6A1A3DF5707C}"/>
  <mergeCells count="6">
    <mergeCell ref="A6:O6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" xr:uid="{4AB49BDE-0E34-41CF-9E87-C2D18489BDA8}">
      <formula1>$A$537:$A$539</formula1>
    </dataValidation>
    <dataValidation type="list" allowBlank="1" showInputMessage="1" showErrorMessage="1" sqref="K4" xr:uid="{2188B726-E15C-473A-9D34-B23FC81DF2B6}">
      <formula1>$A$540:$A$543</formula1>
    </dataValidation>
    <dataValidation type="list" allowBlank="1" showInputMessage="1" showErrorMessage="1" sqref="G4" xr:uid="{5D054848-2BA2-4EA2-8252-0B3AA4E75797}">
      <formula1>$A$532:$A$532</formula1>
    </dataValidation>
    <dataValidation type="list" allowBlank="1" showInputMessage="1" showErrorMessage="1" sqref="I4" xr:uid="{00000000-0002-0000-0000-000000000000}">
      <formula1>$A$533:$A$536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09375" defaultRowHeight="70.2" customHeight="1" x14ac:dyDescent="0.25"/>
  <cols>
    <col min="1" max="1" width="20.6640625" style="4" customWidth="1"/>
    <col min="2" max="2" width="40.6640625" style="4" customWidth="1"/>
    <col min="3" max="3" width="30.6640625" style="26" customWidth="1"/>
    <col min="4" max="4" width="40.6640625" style="4" customWidth="1"/>
    <col min="5" max="5" width="20.6640625" style="4" customWidth="1"/>
    <col min="6" max="16384" width="9.109375" style="4"/>
  </cols>
  <sheetData>
    <row r="1" spans="1:5" ht="30" customHeight="1" x14ac:dyDescent="0.25">
      <c r="A1" s="11" t="s">
        <v>6</v>
      </c>
      <c r="B1" s="12" t="s">
        <v>37</v>
      </c>
      <c r="C1" s="24" t="s">
        <v>38</v>
      </c>
      <c r="D1" s="12" t="s">
        <v>39</v>
      </c>
      <c r="E1" s="11" t="s">
        <v>40</v>
      </c>
    </row>
    <row r="2" spans="1:5" ht="79.95" customHeight="1" x14ac:dyDescent="0.25">
      <c r="A2" s="5" t="s">
        <v>41</v>
      </c>
      <c r="B2" s="2" t="s">
        <v>42</v>
      </c>
      <c r="C2" s="25" t="s">
        <v>43</v>
      </c>
      <c r="D2" s="6" t="s">
        <v>44</v>
      </c>
      <c r="E2" s="5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3"/>
  <cols>
    <col min="1" max="2" width="10.6640625" style="8" customWidth="1"/>
    <col min="3" max="4" width="40.77734375" style="36" customWidth="1"/>
    <col min="5" max="5" width="30.6640625" style="8" customWidth="1"/>
    <col min="6" max="6" width="50.6640625" style="14" customWidth="1"/>
    <col min="7" max="7" width="40.6640625" style="23" customWidth="1"/>
    <col min="8" max="8" width="40.6640625" style="14" customWidth="1"/>
    <col min="9" max="9" width="20.6640625" style="13" customWidth="1"/>
    <col min="10" max="10" width="50.6640625" style="14" customWidth="1"/>
    <col min="11" max="11" width="30.6640625" style="23" customWidth="1"/>
    <col min="12" max="12" width="50.6640625" style="14" customWidth="1"/>
    <col min="13" max="13" width="20.6640625" style="37" customWidth="1"/>
    <col min="14" max="16384" width="9.109375" style="8"/>
  </cols>
  <sheetData>
    <row r="1" spans="1:13" ht="29.25" customHeight="1" x14ac:dyDescent="0.3">
      <c r="A1" s="57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30" customHeight="1" x14ac:dyDescent="0.3">
      <c r="A2" s="11" t="s">
        <v>47</v>
      </c>
      <c r="B2" s="11" t="s">
        <v>5</v>
      </c>
      <c r="C2" s="12" t="s">
        <v>7</v>
      </c>
      <c r="D2" s="12" t="s">
        <v>8</v>
      </c>
      <c r="E2" s="11" t="s">
        <v>48</v>
      </c>
      <c r="F2" s="19" t="s">
        <v>49</v>
      </c>
      <c r="G2" s="21" t="s">
        <v>50</v>
      </c>
      <c r="H2" s="12" t="s">
        <v>51</v>
      </c>
      <c r="I2" s="11" t="s">
        <v>6</v>
      </c>
      <c r="J2" s="12" t="s">
        <v>37</v>
      </c>
      <c r="K2" s="24" t="s">
        <v>38</v>
      </c>
      <c r="L2" s="12" t="s">
        <v>39</v>
      </c>
      <c r="M2" s="11" t="s">
        <v>40</v>
      </c>
    </row>
    <row r="3" spans="1:13" ht="60" customHeight="1" x14ac:dyDescent="0.3">
      <c r="A3" s="15">
        <v>1</v>
      </c>
      <c r="B3" s="20" t="s">
        <v>56</v>
      </c>
      <c r="C3" s="6" t="s">
        <v>57</v>
      </c>
      <c r="D3" s="6" t="s">
        <v>58</v>
      </c>
      <c r="E3" s="15">
        <v>1000</v>
      </c>
      <c r="F3" s="6" t="s">
        <v>61</v>
      </c>
      <c r="G3" s="22" t="s">
        <v>59</v>
      </c>
      <c r="H3" s="6" t="s">
        <v>60</v>
      </c>
      <c r="I3" s="5" t="s">
        <v>41</v>
      </c>
      <c r="J3" s="2" t="str">
        <f>VLOOKUP(I3,'Endereços Ponta A'!$A$2:$E$2,2,TRUE)</f>
        <v>Ufac
Campus Universitário Professor Aulio Gezio - Prédio Reitoria - CPD
Rodovia BR-364, Km 04</v>
      </c>
      <c r="K3" s="27" t="str">
        <f>VLOOKUP(I3,'Endereços Ponta A'!$A$2:$E$2,3,TRUE)</f>
        <v>-9.9562877,-67.8641031</v>
      </c>
      <c r="L3" s="2" t="str">
        <f>VLOOKUP(I3,'Endereços Ponta A'!$A$2:$E$2,4,TRUE)</f>
        <v>Nome: Renato da Costa Nunes
E-mail: renato.nunes@pop-ac.rnp.br
Tel.: (68) 99942-4919</v>
      </c>
      <c r="M3" s="3" t="str">
        <f>VLOOKUP(I3,'Endereços Ponta A'!$A$2:$E$2,5,TRUE)</f>
        <v>004.071.106/0001-37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Props1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F49C3-1B0B-408D-BE04-D136C9DC1D55}">
  <ds:schemaRefs>
    <ds:schemaRef ds:uri="http://purl.org/dc/elements/1.1/"/>
    <ds:schemaRef ds:uri="7d7f5f5d-fe7e-4cac-9b01-1bcee1fc4576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d390a96d-db97-45e6-b709-fd37e83b62fb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2025-04-15T15:07:20Z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