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9EAD09-A816-4BD3-BF2B-849C22253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4" l="1"/>
  <c r="J3" i="3" l="1"/>
  <c r="K3" i="3"/>
  <c r="L3" i="3"/>
  <c r="M3" i="3"/>
</calcChain>
</file>

<file path=xl/sharedStrings.xml><?xml version="1.0" encoding="utf-8"?>
<sst xmlns="http://schemas.openxmlformats.org/spreadsheetml/2006/main" count="72" uniqueCount="58">
  <si>
    <t>Formato da proposta</t>
  </si>
  <si>
    <t>Ponta A</t>
  </si>
  <si>
    <t>Ponta B</t>
  </si>
  <si>
    <t>Parâmetros técnicos (Preenchimento obrigatório)</t>
  </si>
  <si>
    <t>Valores em R$ com impostos para contrato de 36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</si>
  <si>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</si>
  <si>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</si>
  <si>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</si>
  <si>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</si>
  <si>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</si>
  <si>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</si>
  <si>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</si>
  <si>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 xml:space="preserve">Meio físico de transmissão 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</si>
  <si>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</si>
  <si>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</si>
  <si>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</si>
  <si>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</si>
  <si>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</si>
  <si>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</si>
  <si>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</si>
  <si>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</si>
  <si>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</si>
  <si>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</si>
  <si>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</si>
  <si>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</si>
  <si>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</si>
  <si>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</si>
  <si>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Porta IP com túnel GRE</t>
  </si>
  <si>
    <t>Fibra óptica</t>
  </si>
  <si>
    <t>Enlace de rádio de frequência licenciada</t>
  </si>
  <si>
    <t>Fibra óptica + 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</si>
  <si>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</si>
  <si>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</si>
  <si>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</si>
  <si>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</si>
  <si>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</si>
  <si>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</si>
  <si>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Endereço do PoP</t>
  </si>
  <si>
    <t>Georeferenciamento PoP</t>
  </si>
  <si>
    <t>Contato técnico local do PoP</t>
  </si>
  <si>
    <t>CNPJ do PoP</t>
  </si>
  <si>
    <t>PoP-RS</t>
  </si>
  <si>
    <t>Ufrgs
Rua Ramiro Barcelos, 2574, Santana, Porto Alegre, RS
CEP.: 90035-003</t>
  </si>
  <si>
    <t>-30.039309,-51.208155</t>
  </si>
  <si>
    <t>Nome: Leandro Bertholdo
E-mail: berthold@pop-rs.rnp.br
Tels.: (51) 3308-5039 / (51) 3308-5042</t>
  </si>
  <si>
    <t>074.704.008/0001-75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</si>
  <si>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</si>
  <si>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</si>
  <si>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</si>
  <si>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</si>
  <si>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</si>
  <si>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</si>
  <si>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RS</t>
  </si>
  <si>
    <t>Instituto Federal Sul-Rio-Grandense de Educação, Ciência e Tecnologia (IFSul)</t>
  </si>
  <si>
    <t>Campus Charqueadas</t>
  </si>
  <si>
    <t>Rua General Balbão, 81, Centro
Charqueadas, RS</t>
  </si>
  <si>
    <t>-29.964224, -51.624497</t>
  </si>
  <si>
    <t>Nome: Darling Geruza Araújo do Rio
E-mail: darling@charqueadas.ifsul.edu.br
Tel.: (53) 3658-3775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</si>
</sst>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3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40625" defaultRowHeight="30" customHeight="1" x14ac:dyDescent="0.25"/>
  <cols>
    <col min="1" max="1" width="10" style="31" customWidth="1"/>
    <col min="2" max="2" width="12" style="32" customWidth="1"/>
    <col min="3" max="3" width="14.85546875" style="29" customWidth="1"/>
    <col min="4" max="4" width="60.7109375" style="33" customWidth="1"/>
    <col min="5" max="5" width="26.7109375" style="33" customWidth="1"/>
    <col min="6" max="6" width="20.7109375" style="33" customWidth="1"/>
    <col min="7" max="7" width="30.7109375" style="33" customWidth="1"/>
    <col min="8" max="8" width="50.7109375" style="33" customWidth="1"/>
    <col min="9" max="11" width="30.7109375" style="33" customWidth="1"/>
    <col min="12" max="12" width="40.7109375" style="33" customWidth="1"/>
    <col min="13" max="13" width="30.7109375" style="33" customWidth="1"/>
    <col min="14" max="18" width="20.7109375" style="29" customWidth="1"/>
    <col min="19" max="16384" width="9.140625" style="29"/>
  </cols>
  <sheetData>
    <row r="1" spans="1:18" ht="18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18" s="9" customFormat="1" ht="18" customHeight="1" x14ac:dyDescent="0.25">
      <c r="A2" s="49" t="s">
        <v>1</v>
      </c>
      <c r="B2" s="49"/>
      <c r="C2" s="49"/>
      <c r="D2" s="49" t="s">
        <v>2</v>
      </c>
      <c r="E2" s="49"/>
      <c r="F2" s="50" t="s">
        <v>3</v>
      </c>
      <c r="G2" s="51"/>
      <c r="H2" s="51"/>
      <c r="I2" s="51"/>
      <c r="J2" s="51"/>
      <c r="K2" s="51"/>
      <c r="L2" s="51"/>
      <c r="M2" s="51"/>
      <c r="N2" s="51"/>
      <c r="O2" s="52"/>
      <c r="P2" s="50" t="s">
        <v>4</v>
      </c>
      <c r="Q2" s="51"/>
      <c r="R2" s="51"/>
    </row>
    <row r="3" spans="1:18" s="9" customFormat="1" ht="25.5" x14ac:dyDescent="0.25">
      <c r="A3" s="36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</row>
    <row r="4" spans="1:18" ht="30" customHeight="1" x14ac:dyDescent="0.25">
      <c r="A4" s="30">
        <v>1</v>
      </c>
      <c r="B4" s="6" t="s">
        <v>52</v>
      </c>
      <c r="C4" s="6" t="s">
        <v>41</v>
      </c>
      <c r="D4" s="1" t="s">
        <v>53</v>
      </c>
      <c r="E4" s="8" t="s">
        <v>54</v>
      </c>
      <c r="F4" s="42">
        <v>1000</v>
      </c>
      <c r="G4" s="42"/>
      <c r="H4" s="34"/>
      <c r="I4" s="34"/>
      <c r="J4" s="34"/>
      <c r="K4" s="39"/>
      <c r="L4" s="40"/>
      <c r="M4" s="39"/>
      <c r="N4" s="40"/>
      <c r="O4" s="40"/>
      <c r="P4" s="35">
        <v>0</v>
      </c>
      <c r="Q4" s="35">
        <v>0</v>
      </c>
      <c r="R4" s="34">
        <f>(P4*36)+Q4</f>
        <v>0</v>
      </c>
    </row>
    <row r="5" spans="1:18" ht="30" customHeight="1" x14ac:dyDescent="0.25">
      <c r="N5" s="33"/>
      <c r="O5" s="33"/>
    </row>
    <row r="6" spans="1:18" ht="30" customHeight="1" x14ac:dyDescent="0.25">
      <c r="A6" s="43" t="s">
        <v>23</v>
      </c>
      <c r="B6" s="44"/>
      <c r="C6" s="44"/>
      <c r="D6" s="44"/>
      <c r="E6" s="44"/>
      <c r="F6" s="44"/>
      <c r="G6" s="44"/>
      <c r="H6" s="44"/>
      <c r="I6" s="44"/>
      <c r="J6" s="45"/>
      <c r="K6" s="18">
        <v>90</v>
      </c>
      <c r="L6" s="17">
        <v>0.996</v>
      </c>
      <c r="M6" s="18">
        <v>50</v>
      </c>
      <c r="N6" s="19" t="s">
        <v>24</v>
      </c>
      <c r="O6" s="17" t="s">
        <v>25</v>
      </c>
    </row>
    <row r="533" spans="1:1" ht="30" customHeight="1" x14ac:dyDescent="0.25">
      <c r="A533" s="41" t="s">
        <v>26</v>
      </c>
    </row>
    <row r="534" spans="1:1" ht="30" customHeight="1" x14ac:dyDescent="0.25">
      <c r="A534" s="41" t="s">
        <v>27</v>
      </c>
    </row>
    <row r="535" spans="1:1" ht="30" customHeight="1" x14ac:dyDescent="0.25">
      <c r="A535" s="41" t="s">
        <v>28</v>
      </c>
    </row>
    <row r="536" spans="1:1" ht="30" customHeight="1" x14ac:dyDescent="0.25">
      <c r="A536" s="41" t="s">
        <v>29</v>
      </c>
    </row>
    <row r="537" spans="1:1" ht="30" customHeight="1" x14ac:dyDescent="0.25">
      <c r="A537" s="41" t="s">
        <v>30</v>
      </c>
    </row>
    <row r="538" spans="1:1" ht="30" customHeight="1" x14ac:dyDescent="0.25">
      <c r="A538" s="41" t="s">
        <v>31</v>
      </c>
    </row>
    <row r="539" spans="1:1" ht="30" customHeight="1" x14ac:dyDescent="0.25">
      <c r="A539" s="41" t="s">
        <v>32</v>
      </c>
    </row>
    <row r="540" spans="1:1" ht="30" customHeight="1" x14ac:dyDescent="0.25">
      <c r="A540" s="41" t="s">
        <v>33</v>
      </c>
    </row>
    <row r="541" spans="1:1" ht="30" customHeight="1" x14ac:dyDescent="0.25">
      <c r="A541" s="41" t="s">
        <v>34</v>
      </c>
    </row>
    <row r="542" spans="1:1" ht="30" customHeight="1" x14ac:dyDescent="0.25">
      <c r="A542" s="41" t="s">
        <v>35</v>
      </c>
    </row>
    <row r="543" spans="1:1" ht="30" customHeight="1" x14ac:dyDescent="0.25">
      <c r="A543" s="41" t="s">
        <v>36</v>
      </c>
    </row>
  </sheetData>
  <autoFilter ref="A3:P3" xr:uid="{CD43AC81-2875-43F0-9246-6A1A3DF5707C}"/>
  <mergeCells count="6">
    <mergeCell ref="A6:J6"/>
    <mergeCell ref="A1:R1"/>
    <mergeCell ref="A2:C2"/>
    <mergeCell ref="D2:E2"/>
    <mergeCell ref="P2:R2"/>
    <mergeCell ref="F2:O2"/>
  </mergeCells>
  <dataValidations count="3">
    <dataValidation type="list" allowBlank="1" showInputMessage="1" showErrorMessage="1" sqref="H4" xr:uid="{00000000-0002-0000-0000-000000000000}">
      <formula1>$A$535:$A$540</formula1>
    </dataValidation>
    <dataValidation type="list" allowBlank="1" showInputMessage="1" showErrorMessage="1" sqref="I4" xr:uid="{4AB49BDE-0E34-41CF-9E87-C2D18489BDA8}">
      <formula1>$A$541:$A$543</formula1>
    </dataValidation>
    <dataValidation type="list" allowBlank="1" showInputMessage="1" showErrorMessage="1" sqref="G4" xr:uid="{5D054848-2BA2-4EA2-8252-0B3AA4E75797}">
      <formula1>$A$533:$A$534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70.150000000000006" customHeight="1" x14ac:dyDescent="0.2"/>
  <cols>
    <col min="1" max="1" width="20.7109375" style="5" customWidth="1"/>
    <col min="2" max="2" width="40.7109375" style="5" customWidth="1"/>
    <col min="3" max="3" width="30.7109375" style="27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 x14ac:dyDescent="0.2">
      <c r="A1" s="12" t="s">
        <v>7</v>
      </c>
      <c r="B1" s="13" t="s">
        <v>37</v>
      </c>
      <c r="C1" s="25" t="s">
        <v>38</v>
      </c>
      <c r="D1" s="13" t="s">
        <v>39</v>
      </c>
      <c r="E1" s="12" t="s">
        <v>40</v>
      </c>
    </row>
    <row r="2" spans="1:5" ht="70.150000000000006" customHeight="1" x14ac:dyDescent="0.2">
      <c r="A2" s="2" t="s">
        <v>41</v>
      </c>
      <c r="B2" s="3" t="s">
        <v>42</v>
      </c>
      <c r="C2" s="26" t="s">
        <v>43</v>
      </c>
      <c r="D2" s="3" t="s">
        <v>44</v>
      </c>
      <c r="E2" s="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showGridLines="0" zoomScale="90" zoomScaleNormal="90" workbookViewId="0">
      <pane ySplit="2" topLeftCell="A3" activePane="bottomLeft" state="frozen"/>
      <selection pane="bottomLeft" activeCell="F3" sqref="F3"/>
    </sheetView>
  </sheetViews>
  <sheetFormatPr defaultColWidth="9.140625" defaultRowHeight="12.75" x14ac:dyDescent="0.25"/>
  <cols>
    <col min="1" max="2" width="10.7109375" style="9" customWidth="1"/>
    <col min="3" max="4" width="40.7109375" style="37" customWidth="1"/>
    <col min="5" max="5" width="30.7109375" style="9" customWidth="1"/>
    <col min="6" max="6" width="50.7109375" style="15" customWidth="1"/>
    <col min="7" max="7" width="40.7109375" style="24" customWidth="1"/>
    <col min="8" max="8" width="40.7109375" style="15" customWidth="1"/>
    <col min="9" max="9" width="20.7109375" style="14" customWidth="1"/>
    <col min="10" max="10" width="50.7109375" style="15" customWidth="1"/>
    <col min="11" max="11" width="30.7109375" style="24" customWidth="1"/>
    <col min="12" max="12" width="50.7109375" style="15" customWidth="1"/>
    <col min="13" max="13" width="20.7109375" style="38" customWidth="1"/>
    <col min="14" max="16384" width="9.140625" style="9"/>
  </cols>
  <sheetData>
    <row r="1" spans="1:13" ht="29.25" customHeight="1" x14ac:dyDescent="0.2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0" customHeight="1" x14ac:dyDescent="0.25">
      <c r="A2" s="12" t="s">
        <v>47</v>
      </c>
      <c r="B2" s="12" t="s">
        <v>6</v>
      </c>
      <c r="C2" s="13" t="s">
        <v>8</v>
      </c>
      <c r="D2" s="13" t="s">
        <v>9</v>
      </c>
      <c r="E2" s="12" t="s">
        <v>48</v>
      </c>
      <c r="F2" s="20" t="s">
        <v>49</v>
      </c>
      <c r="G2" s="22" t="s">
        <v>50</v>
      </c>
      <c r="H2" s="13" t="s">
        <v>51</v>
      </c>
      <c r="I2" s="12" t="s">
        <v>7</v>
      </c>
      <c r="J2" s="13" t="s">
        <v>37</v>
      </c>
      <c r="K2" s="25" t="s">
        <v>38</v>
      </c>
      <c r="L2" s="13" t="s">
        <v>39</v>
      </c>
      <c r="M2" s="12" t="s">
        <v>40</v>
      </c>
    </row>
    <row r="3" spans="1:13" ht="60" customHeight="1" x14ac:dyDescent="0.25">
      <c r="A3" s="16">
        <v>1</v>
      </c>
      <c r="B3" s="21" t="s">
        <v>52</v>
      </c>
      <c r="C3" s="7" t="s">
        <v>53</v>
      </c>
      <c r="D3" s="7" t="s">
        <v>54</v>
      </c>
      <c r="E3" s="16">
        <v>1000</v>
      </c>
      <c r="F3" s="7" t="s">
        <v>55</v>
      </c>
      <c r="G3" s="23" t="s">
        <v>56</v>
      </c>
      <c r="H3" s="7" t="s">
        <v>57</v>
      </c>
      <c r="I3" s="6" t="s">
        <v>41</v>
      </c>
      <c r="J3" s="3" t="str">
        <f>VLOOKUP(I3,'Endereços Ponta A'!$A$2:$E$2,2,TRUE)</f>
        <v>Ufrgs
Rua Ramiro Barcelos, 2574, Santana, Porto Alegre, RS
CEP.: 90035-003</v>
      </c>
      <c r="K3" s="28" t="str">
        <f>VLOOKUP(I3,'Endereços Ponta A'!$A$2:$E$2,3,TRUE)</f>
        <v>-30.039309,-51.208155</v>
      </c>
      <c r="L3" s="3" t="str">
        <f>VLOOKUP(I3,'Endereços Ponta A'!$A$2:$E$2,4,TRUE)</f>
        <v>Nome: Leandro Bertholdo
E-mail: berthold@pop-rs.rnp.br
Tels.: (51) 3308-5039 / (51) 3308-5042</v>
      </c>
      <c r="M3" s="4" t="str">
        <f>VLOOKUP(I3,'Endereços Ponta A'!$A$2:$E$2,5,TRUE)</f>
        <v>074.704.008/0001-75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2025-02-25T12:54:04Z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