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 filterPrivacy="1" defaultThemeVersion="124226"/>
  <xr:revisionPtr revIDLastSave="44" documentId="13_ncr:1_{0158A87A-9CB7-4B16-A585-5340D314DA55}" xr6:coauthVersionLast="47" xr6:coauthVersionMax="47" xr10:uidLastSave="{3EEC9D23-3BAD-4B09-B55E-289D7A375765}"/>
  <bookViews>
    <workbookView xWindow="0" yWindow="0" windowWidth="28800" windowHeight="18000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4" l="1"/>
  <c r="L4" i="4"/>
  <c r="J4" i="4"/>
  <c r="H4" i="4"/>
  <c r="M4" i="4" l="1"/>
  <c r="J3" i="3"/>
  <c r="K3" i="3"/>
  <c r="L3" i="3"/>
  <c r="M3" i="3"/>
</calcChain>
</file>

<file path=xl/sharedStrings.xml><?xml version="1.0" encoding="utf-8"?>
<sst xmlns="http://schemas.openxmlformats.org/spreadsheetml/2006/main" count="83" uniqueCount="68">
  <si>
    <t>Formato da proposta</t>
  </si>
  <si>
    <t>Ponta A</t>
  </si>
  <si>
    <t>Ponta B</t>
  </si>
  <si>
    <t>Parâmetros técnicos (Preenchimento obrigatório)</t>
  </si>
  <si>
    <t>Valores em R$ com impostos para contrato de 12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</si>
  <si>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</si>
  <si>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</si>
  <si>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</si>
  <si>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</si>
  <si>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</si>
  <si>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</si>
  <si>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</si>
  <si>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</si>
  <si>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</si>
  <si>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</si>
  <si>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</si>
  <si>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</si>
  <si>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</si>
  <si>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</si>
  <si>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</si>
  <si>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</si>
  <si>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</si>
  <si>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</si>
  <si>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</si>
  <si>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</si>
  <si>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</si>
  <si>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SP</t>
  </si>
  <si>
    <t>POP-SP</t>
  </si>
  <si>
    <t>Empresa Brasil de Comunicação - EBC</t>
  </si>
  <si>
    <t>Empresa Brasil de Comunicação - São Paulo (Sumare)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</si>
  <si>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</si>
  <si>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</si>
  <si>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</si>
  <si>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</si>
  <si>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Circuito Metroethernet com 5G FWA</t>
  </si>
  <si>
    <t>Porta IP com túnel GRE</t>
  </si>
  <si>
    <t>Fibra óptica</t>
  </si>
  <si>
    <t>Fibra óptica + Enlace de rádio de frequência licenciada</t>
  </si>
  <si>
    <t>Fibra óptica + Rede móvel 4G/5G</t>
  </si>
  <si>
    <t>Enlace de rádio de frequência licenciada</t>
  </si>
  <si>
    <t>Fibra óptica + Satélite</t>
  </si>
  <si>
    <t>Enlace de rádio de frequência licenciada + Satélite</t>
  </si>
  <si>
    <t>Satélite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</si>
  <si>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</si>
  <si>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</si>
  <si>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</si>
  <si>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</si>
  <si>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</si>
  <si>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</si>
  <si>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</si>
  <si>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</si>
  <si>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</si>
  <si>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</si>
  <si>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</si>
  <si>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PoP-SP</t>
  </si>
  <si>
    <t>NIC.br
Avenida João Dias, 3163, Santo Amaro, São Paulo, SP
CEP.: 04723-003</t>
  </si>
  <si>
    <t>-23.645191,-46.7306499</t>
  </si>
  <si>
    <t>Nome: Rogério Herrera Mendonca
E-mail: rogerio@pop-sp.rnp.br
Tel.: (11) 3091-8901</t>
  </si>
  <si>
    <t>não informado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</si>
  <si>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</si>
  <si>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</si>
  <si>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</si>
  <si>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</si>
  <si>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</si>
  <si>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</si>
  <si>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Av. Doutor Arnaldo, 1761, Sumaré, São Paulo - SP</t>
  </si>
  <si>
    <t>-23.54947371903969, -46.68040274038328</t>
  </si>
  <si>
    <t>Nome: Fabrizio Cesarino
Tel.: (11) 3545-3074
E-mail: fabrizio.cesarino@ebc.com.br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</si>
</sst>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readingOrder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8"/>
  <sheetViews>
    <sheetView showGridLines="0" tabSelected="1" zoomScale="90" zoomScaleNormal="90" workbookViewId="0">
      <pane ySplit="3" topLeftCell="A4" activePane="bottomLeft" state="frozen"/>
      <selection pane="bottomLeft" activeCell="D14" sqref="D14"/>
    </sheetView>
  </sheetViews>
  <sheetFormatPr defaultColWidth="9.140625" defaultRowHeight="30" customHeight="1"/>
  <cols>
    <col min="1" max="1" width="15.7109375" style="32" customWidth="1"/>
    <col min="2" max="2" width="15.7109375" style="33" customWidth="1"/>
    <col min="3" max="3" width="20.7109375" style="30" customWidth="1"/>
    <col min="4" max="4" width="38.42578125" style="34" customWidth="1"/>
    <col min="5" max="5" width="49.7109375" style="34" customWidth="1"/>
    <col min="6" max="6" width="20.7109375" style="34" customWidth="1"/>
    <col min="7" max="7" width="30.7109375" style="34" customWidth="1"/>
    <col min="8" max="8" width="15.7109375" style="44" customWidth="1"/>
    <col min="9" max="9" width="50.7109375" style="34" customWidth="1"/>
    <col min="10" max="10" width="15.7109375" style="44" customWidth="1"/>
    <col min="11" max="11" width="30.7109375" style="44" customWidth="1"/>
    <col min="12" max="13" width="15.7109375" style="44" customWidth="1"/>
    <col min="14" max="16" width="30.7109375" style="34" customWidth="1"/>
    <col min="17" max="17" width="40.7109375" style="34" customWidth="1"/>
    <col min="18" max="18" width="30.7109375" style="34" customWidth="1"/>
    <col min="19" max="23" width="20.7109375" style="30" customWidth="1"/>
    <col min="24" max="16384" width="9.140625" style="30"/>
  </cols>
  <sheetData>
    <row r="1" spans="1:23" ht="18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9" customFormat="1" ht="18" customHeight="1">
      <c r="A2" s="55" t="s">
        <v>1</v>
      </c>
      <c r="B2" s="55"/>
      <c r="C2" s="55"/>
      <c r="D2" s="55" t="s">
        <v>2</v>
      </c>
      <c r="E2" s="55"/>
      <c r="F2" s="56" t="s">
        <v>3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  <c r="U2" s="56" t="s">
        <v>4</v>
      </c>
      <c r="V2" s="57"/>
      <c r="W2" s="57"/>
    </row>
    <row r="3" spans="1:23" s="9" customFormat="1" ht="27.95">
      <c r="A3" s="37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>
      <c r="A4" s="31">
        <v>1</v>
      </c>
      <c r="B4" s="6" t="s">
        <v>26</v>
      </c>
      <c r="C4" s="6" t="s">
        <v>27</v>
      </c>
      <c r="D4" s="1" t="s">
        <v>28</v>
      </c>
      <c r="E4" s="8" t="s">
        <v>29</v>
      </c>
      <c r="F4" s="43">
        <v>1000</v>
      </c>
      <c r="G4" s="45"/>
      <c r="H4" s="43">
        <f>IF(G4="Circuito Metroethernet",10,IF(G4="Circuito Metroethernet com 5G FWA", 5, IF(G4="Porta IP com túnel GRE",1,0)))</f>
        <v>0</v>
      </c>
      <c r="I4" s="35"/>
      <c r="J4" s="46">
        <f>IF(I4="Fibra óptica", 10,IF(I4="Fibra óptica + Enlace de rádio de frequência licenciada",8,IF(I4="Fibra óptica + Rede móvel 4G/5G",6,IF(I4="Enlace de rádio de frequência licenciada",5,IF(I4="Fibra óptica + Satélite",3,IF(I4="Enlace de rádio de frequência licenciada + Satélite",2,IF(I4="Satélite",1,0)))))))</f>
        <v>0</v>
      </c>
      <c r="K4" s="47"/>
      <c r="L4" s="48">
        <f>IF(K4="Sim, em ambas as pontas",5,IF(K4="Sim, apenas na ponta do PoP",3,IF(K4="Sim, apenas na ponta do Campus",2,IF(K4="Não",1,0))))</f>
        <v>0</v>
      </c>
      <c r="M4" s="48">
        <f>SUM(H4,J4,L4)</f>
        <v>0</v>
      </c>
      <c r="N4" s="35"/>
      <c r="O4" s="35"/>
      <c r="P4" s="40"/>
      <c r="Q4" s="41"/>
      <c r="R4" s="40"/>
      <c r="S4" s="41"/>
      <c r="T4" s="41"/>
      <c r="U4" s="36">
        <v>0</v>
      </c>
      <c r="V4" s="36">
        <v>0</v>
      </c>
      <c r="W4" s="35">
        <f>(U4*12)+V4</f>
        <v>0</v>
      </c>
    </row>
    <row r="5" spans="1:23" ht="30" customHeight="1">
      <c r="S5" s="34"/>
      <c r="T5" s="34"/>
    </row>
    <row r="6" spans="1:23" ht="60" customHeight="1">
      <c r="A6" s="49" t="s">
        <v>30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18">
        <v>90</v>
      </c>
      <c r="Q6" s="17">
        <v>0.996</v>
      </c>
      <c r="R6" s="18">
        <v>50</v>
      </c>
      <c r="S6" s="19" t="s">
        <v>31</v>
      </c>
      <c r="T6" s="17" t="s">
        <v>32</v>
      </c>
    </row>
    <row r="532" spans="1:1" ht="30" customHeight="1">
      <c r="A532" s="42" t="s">
        <v>33</v>
      </c>
    </row>
    <row r="533" spans="1:1" ht="30" customHeight="1">
      <c r="A533" s="32" t="s">
        <v>34</v>
      </c>
    </row>
    <row r="534" spans="1:1" ht="30" customHeight="1">
      <c r="A534" s="42" t="s">
        <v>35</v>
      </c>
    </row>
    <row r="535" spans="1:1" ht="30" customHeight="1">
      <c r="A535" s="42" t="s">
        <v>36</v>
      </c>
    </row>
    <row r="536" spans="1:1" ht="30" customHeight="1">
      <c r="A536" s="42" t="s">
        <v>37</v>
      </c>
    </row>
    <row r="537" spans="1:1" ht="30" customHeight="1">
      <c r="A537" s="42" t="s">
        <v>38</v>
      </c>
    </row>
    <row r="538" spans="1:1" ht="30" customHeight="1">
      <c r="A538" s="42" t="s">
        <v>39</v>
      </c>
    </row>
    <row r="539" spans="1:1" ht="30" customHeight="1">
      <c r="A539" s="42" t="s">
        <v>40</v>
      </c>
    </row>
    <row r="540" spans="1:1" ht="30" customHeight="1">
      <c r="A540" s="42" t="s">
        <v>41</v>
      </c>
    </row>
    <row r="541" spans="1:1" ht="30" customHeight="1">
      <c r="A541" s="42" t="s">
        <v>42</v>
      </c>
    </row>
    <row r="542" spans="1:1" ht="30" customHeight="1">
      <c r="A542" s="42" t="s">
        <v>43</v>
      </c>
    </row>
    <row r="543" spans="1:1" ht="30" customHeight="1">
      <c r="A543" s="42" t="s">
        <v>44</v>
      </c>
    </row>
    <row r="544" spans="1:1" ht="30" customHeight="1">
      <c r="A544" s="42" t="s">
        <v>45</v>
      </c>
    </row>
    <row r="545" spans="1:1" ht="30" customHeight="1">
      <c r="A545" s="42" t="s">
        <v>46</v>
      </c>
    </row>
    <row r="546" spans="1:1" ht="30" customHeight="1">
      <c r="A546" s="42" t="s">
        <v>47</v>
      </c>
    </row>
    <row r="547" spans="1:1" ht="30" customHeight="1">
      <c r="A547" s="42" t="s">
        <v>48</v>
      </c>
    </row>
    <row r="548" spans="1:1" ht="30" customHeight="1">
      <c r="A548" s="42" t="s">
        <v>49</v>
      </c>
    </row>
  </sheetData>
  <autoFilter ref="A3:U3" xr:uid="{CD43AC81-2875-43F0-9246-6A1A3DF5707C}"/>
  <mergeCells count="6">
    <mergeCell ref="A6:O6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" xr:uid="{4AB49BDE-0E34-41CF-9E87-C2D18489BDA8}">
      <formula1>$A$542:$A$544</formula1>
    </dataValidation>
    <dataValidation type="list" allowBlank="1" showInputMessage="1" showErrorMessage="1" sqref="G4" xr:uid="{5D054848-2BA2-4EA2-8252-0B3AA4E75797}">
      <formula1>$A$532:$A$534</formula1>
    </dataValidation>
    <dataValidation type="list" allowBlank="1" showInputMessage="1" showErrorMessage="1" sqref="I4" xr:uid="{00000000-0002-0000-0000-000000000000}">
      <formula1>$A$535:$A$541</formula1>
    </dataValidation>
    <dataValidation type="list" allowBlank="1" showInputMessage="1" showErrorMessage="1" sqref="K4" xr:uid="{2188B726-E15C-473A-9D34-B23FC81DF2B6}">
      <formula1>$A$545:$A$548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showGridLines="0" zoomScale="90" zoomScaleNormal="90" workbookViewId="0">
      <pane ySplit="1" topLeftCell="A2" activePane="bottomLeft" state="frozen"/>
      <selection pane="bottomLeft" activeCell="C5" sqref="C5"/>
    </sheetView>
  </sheetViews>
  <sheetFormatPr defaultColWidth="9.140625" defaultRowHeight="70.349999999999994" customHeight="1"/>
  <cols>
    <col min="1" max="1" width="20.7109375" style="5" customWidth="1"/>
    <col min="2" max="2" width="40.7109375" style="5" customWidth="1"/>
    <col min="3" max="3" width="30.7109375" style="28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>
      <c r="A1" s="12" t="s">
        <v>7</v>
      </c>
      <c r="B1" s="13" t="s">
        <v>50</v>
      </c>
      <c r="C1" s="26" t="s">
        <v>51</v>
      </c>
      <c r="D1" s="13" t="s">
        <v>52</v>
      </c>
      <c r="E1" s="12" t="s">
        <v>53</v>
      </c>
    </row>
    <row r="2" spans="1:5" ht="80.099999999999994" customHeight="1">
      <c r="A2" s="2" t="s">
        <v>54</v>
      </c>
      <c r="B2" s="21" t="s">
        <v>55</v>
      </c>
      <c r="C2" s="27" t="s">
        <v>56</v>
      </c>
      <c r="D2" s="3" t="s">
        <v>57</v>
      </c>
      <c r="E2" s="4" t="s">
        <v>58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"/>
  <sheetViews>
    <sheetView showGridLines="0" zoomScale="90" zoomScaleNormal="90" workbookViewId="0">
      <pane ySplit="2" topLeftCell="A3" activePane="bottomLeft" state="frozen"/>
      <selection pane="bottomLeft" activeCell="E29" sqref="E29"/>
    </sheetView>
  </sheetViews>
  <sheetFormatPr defaultColWidth="9.140625" defaultRowHeight="12.95"/>
  <cols>
    <col min="1" max="2" width="10.7109375" style="9" customWidth="1"/>
    <col min="3" max="4" width="40.7109375" style="38" customWidth="1"/>
    <col min="5" max="5" width="30.7109375" style="9" customWidth="1"/>
    <col min="6" max="6" width="50.7109375" style="15" customWidth="1"/>
    <col min="7" max="7" width="40.7109375" style="25" customWidth="1"/>
    <col min="8" max="8" width="40.7109375" style="15" customWidth="1"/>
    <col min="9" max="9" width="20.7109375" style="14" customWidth="1"/>
    <col min="10" max="10" width="50.7109375" style="15" customWidth="1"/>
    <col min="11" max="11" width="30.7109375" style="25" customWidth="1"/>
    <col min="12" max="12" width="50.7109375" style="15" customWidth="1"/>
    <col min="13" max="13" width="20.7109375" style="39" customWidth="1"/>
    <col min="14" max="16384" width="9.140625" style="9"/>
  </cols>
  <sheetData>
    <row r="1" spans="1:13" ht="29.25" customHeight="1">
      <c r="A1" s="59" t="s">
        <v>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30" customHeight="1">
      <c r="A2" s="12" t="s">
        <v>60</v>
      </c>
      <c r="B2" s="12" t="s">
        <v>6</v>
      </c>
      <c r="C2" s="13" t="s">
        <v>8</v>
      </c>
      <c r="D2" s="13" t="s">
        <v>9</v>
      </c>
      <c r="E2" s="12" t="s">
        <v>61</v>
      </c>
      <c r="F2" s="20" t="s">
        <v>62</v>
      </c>
      <c r="G2" s="23" t="s">
        <v>63</v>
      </c>
      <c r="H2" s="13" t="s">
        <v>64</v>
      </c>
      <c r="I2" s="12" t="s">
        <v>7</v>
      </c>
      <c r="J2" s="13" t="s">
        <v>50</v>
      </c>
      <c r="K2" s="26" t="s">
        <v>51</v>
      </c>
      <c r="L2" s="13" t="s">
        <v>52</v>
      </c>
      <c r="M2" s="12" t="s">
        <v>53</v>
      </c>
    </row>
    <row r="3" spans="1:13" ht="35.25">
      <c r="A3" s="16">
        <v>1</v>
      </c>
      <c r="B3" s="22" t="s">
        <v>26</v>
      </c>
      <c r="C3" s="1" t="s">
        <v>28</v>
      </c>
      <c r="D3" s="8" t="s">
        <v>29</v>
      </c>
      <c r="E3" s="60">
        <v>1000</v>
      </c>
      <c r="F3" s="7" t="s">
        <v>65</v>
      </c>
      <c r="G3" s="24" t="s">
        <v>66</v>
      </c>
      <c r="H3" s="7" t="s">
        <v>67</v>
      </c>
      <c r="I3" s="6" t="s">
        <v>27</v>
      </c>
      <c r="J3" s="3" t="str">
        <f>VLOOKUP(I3,'Endereços Ponta A'!$A$2:$E$2,2,TRUE)</f>
        <v>NIC.br
Avenida João Dias, 3163, Santo Amaro, São Paulo, SP
CEP.: 04723-003</v>
      </c>
      <c r="K3" s="29" t="str">
        <f>VLOOKUP(I3,'Endereços Ponta A'!$A$2:$E$2,3,TRUE)</f>
        <v>-23.645191,-46.7306499</v>
      </c>
      <c r="L3" s="3" t="str">
        <f>VLOOKUP(I3,'Endereços Ponta A'!$A$2:$E$2,4,TRUE)</f>
        <v>Nome: Rogério Herrera Mendonca
E-mail: rogerio@pop-sp.rnp.br
Tel.: (11) 3091-8901</v>
      </c>
      <c r="M3" s="4" t="str">
        <f>VLOOKUP(I3,'Endereços Ponta A'!$A$2:$E$2,5,TRUE)</f>
        <v>não informado</v>
      </c>
    </row>
    <row r="4" spans="1:13" ht="12.75"/>
    <row r="5" spans="1:13" ht="12.75"/>
    <row r="6" spans="1:13" ht="12.75"/>
    <row r="7" spans="1:13" ht="12.75"/>
    <row r="8" spans="1:13" ht="12.75"/>
    <row r="9" spans="1:13" ht="12.75"/>
    <row r="10" spans="1:13" ht="12.75"/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/>
</file>

<file path=customXml/itemProps2.xml><?xml version="1.0" encoding="utf-8"?>
<ds:datastoreItem xmlns:ds="http://schemas.openxmlformats.org/officeDocument/2006/customXml" ds:itemID="{01B027EF-9E5C-4DB9-986E-3A135589B801}"/>
</file>

<file path=customXml/itemProps3.xml><?xml version="1.0" encoding="utf-8"?>
<ds:datastoreItem xmlns:ds="http://schemas.openxmlformats.org/officeDocument/2006/customXml" ds:itemID="{3C7F49C3-1B0B-408D-BE04-D136C9DC1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Rebecca Morena Muniz Paulo</cp:lastModifiedBy>
  <cp:revision/>
  <dcterms:created xsi:type="dcterms:W3CDTF">2006-09-16T00:00:00Z</dcterms:created>
  <dcterms:modified xsi:type="dcterms:W3CDTF">2025-06-25T12:04:48Z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