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19"/>
  <workbookPr filterPrivacy="1" defaultThemeVersion="124226"/>
  <xr:revisionPtr revIDLastSave="44" documentId="13_ncr:1_{0158A87A-9CB7-4B16-A585-5340D314DA55}" xr6:coauthVersionLast="47" xr6:coauthVersionMax="47" xr10:uidLastSave="{3EEC9D23-3BAD-4B09-B55E-289D7A375765}"/>
  <bookViews>
    <workbookView xWindow="0" yWindow="0" windowWidth="28800" windowHeight="18000" xr2:uid="{00000000-000D-0000-FFFF-FFFF00000000}"/>
  </bookViews>
  <sheets>
    <sheet name="Formato da proposta" sheetId="4" r:id="rId1"/>
    <sheet name="Endereços Ponta A" sheetId="6" r:id="rId2"/>
    <sheet name="Endereços Ponta B" sheetId="3" r:id="rId3"/>
  </sheets>
  <definedNames>
    <definedName name="_xlnm._FilterDatabase" localSheetId="1" hidden="1">'Endereços Ponta A'!$A$1:$E$2</definedName>
    <definedName name="_xlnm._FilterDatabase" localSheetId="2" hidden="1">'Endereços Ponta B'!$A$2:$M$2</definedName>
    <definedName name="_xlnm._FilterDatabase" localSheetId="0" hidden="1">'Formato da proposta'!$A$3:$W$3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" i="4" l="1"/>
  <c r="L4" i="4"/>
  <c r="J4" i="4"/>
  <c r="H4" i="4"/>
  <c r="M4" i="4" l="1"/>
  <c r="J3" i="3"/>
  <c r="K3" i="3"/>
  <c r="L3" i="3"/>
  <c r="M3" i="3"/>
</calcChain>
</file>

<file path=xl/sharedStrings.xml><?xml version="1.0" encoding="utf-8"?>
<sst xmlns="http://schemas.openxmlformats.org/spreadsheetml/2006/main" count="83" uniqueCount="68">
  <si>
    <t>Formato da proposta</t>
  </si>
  <si>
    <t>Ponta A</t>
  </si>
  <si>
    <t>Ponta B</t>
  </si>
  <si>
    <t>Parâmetros técnicos (Preenchimento obrigatório)</t>
  </si>
  <si>
    <t>Valores em R$ com impostos para contrato de 12 meses</t>
  </si>
  <si>
    <t>Item</t>
  </si>
  <si>
    <t>UF</t>
  </si>
  <si>
    <t>PoP de conexão</t>
  </si>
  <si>
    <t>Organização Usuária</t>
  </si>
  <si>
    <t>Campus</t>
  </si>
  <si>
    <t>Banda (Mb/s)</t>
  </si>
  <si>
    <t>Modalidade de conexão</t>
  </si>
  <si>
    <t>Pontuação</t>
  </si>
  <si>
    <t xml:space="preserve">Meio físico de transmissão </t>
  </si>
  <si>
    <t>Dupla/Múltiplas abordagens?</t>
  </si>
  <si>
    <t>Valor final</t>
  </si>
  <si>
    <t>Infraestrutura Própria/Parceria</t>
  </si>
  <si>
    <t>Nome do Parceiro</t>
  </si>
  <si>
    <t>Prazo de entrega (dias)</t>
  </si>
  <si>
    <t>SLA (%)</t>
  </si>
  <si>
    <t>Latência (ms)</t>
  </si>
  <si>
    <t>Taxa de perda de pacotes (%)</t>
  </si>
  <si>
    <r>
      <t>Vazão (</t>
    </r>
    <r>
      <rPr>
        <b/>
        <i/>
        <sz val="10"/>
        <color theme="0"/>
        <rFont val="Arial"/>
        <family val="2"/>
      </rPr>
      <t>throughput</t>
    </r>
    <r>
      <rPr>
        <b/>
        <sz val="10"/>
        <color theme="0"/>
        <rFont val="Arial"/>
        <family val="2"/>
      </rPr>
      <t>) (%)</t>
    </r>
  </si>
  <si>
    <t>Mensal (R$)</t>
  </si>
  <si>
    <t>Instalação (R$)</t>
  </si>
  <si>
    <t xml:space="preserve">Total </t>
  </si>
  <si>
    <t>SP</t>
  </si>
  <si>
    <t>POP-SP</t>
  </si>
  <si>
    <t>Empresa Brasil de Comunicação - EBC</t>
  </si>
  <si>
    <t>Empresa Brasil de Comunicação - São Paulo (Sumare)</t>
  </si>
  <si>
    <t>Parâmetros técnicos de desempenho mínimos aceitos pela RNP (conforme termo de referência)</t>
  </si>
  <si>
    <t>Entre 0,10% e 0,00%</t>
  </si>
  <si>
    <t>Entre 95,0% e 100,0%</t>
  </si>
  <si>
    <t>Circuito Metroethernet</t>
  </si>
  <si>
    <t>Circuito Metroethernet com 5G FWA</t>
  </si>
  <si>
    <t>Porta IP com túnel GRE</t>
  </si>
  <si>
    <t>Fibra óptica</t>
  </si>
  <si>
    <t>Fibra óptica + Enlace de rádio de frequência licenciada</t>
  </si>
  <si>
    <t>Fibra óptica + Rede móvel 4G/5G</t>
  </si>
  <si>
    <t>Enlace de rádio de frequência licenciada</t>
  </si>
  <si>
    <t>Fibra óptica + Satélite</t>
  </si>
  <si>
    <t>Enlace de rádio de frequência licenciada + Satélite</t>
  </si>
  <si>
    <t>Satélite</t>
  </si>
  <si>
    <t>Infraestrutura própria</t>
  </si>
  <si>
    <t>Infraestrutura de parceiro</t>
  </si>
  <si>
    <t>Não informado</t>
  </si>
  <si>
    <t>Sim, em ambas as pontas</t>
  </si>
  <si>
    <t>Sim, apenas na ponta do PoP</t>
  </si>
  <si>
    <t>Sim, apenas na ponta do Campus</t>
  </si>
  <si>
    <t>Não</t>
  </si>
  <si>
    <t>Endereço do PoP</t>
  </si>
  <si>
    <t>Georeferenciamento PoP</t>
  </si>
  <si>
    <t>Contato técnico local do PoP</t>
  </si>
  <si>
    <t>CNPJ do PoP</t>
  </si>
  <si>
    <t>PoP-SP</t>
  </si>
  <si>
    <t>NIC.br
Avenida João Dias, 3163, Santo Amaro, São Paulo, SP
CEP.: 04723-003</t>
  </si>
  <si>
    <t>-23.645191,-46.7306499</t>
  </si>
  <si>
    <t>Nome: Rogério Herrera Mendonca
E-mail: rogerio@pop-sp.rnp.br
Tel.: (11) 3091-8901</t>
  </si>
  <si>
    <t>não informado</t>
  </si>
  <si>
    <t>Endereços das pontas A (PoP de conexão) e B (Organização Usuária da RNP)</t>
  </si>
  <si>
    <t>#</t>
  </si>
  <si>
    <t>Banda a contratar (Mb/s)</t>
  </si>
  <si>
    <t>Endereço Campus</t>
  </si>
  <si>
    <t>Georeferenciamento Campus</t>
  </si>
  <si>
    <t>Contato técnico local do Campus</t>
  </si>
  <si>
    <t>Av. Doutor Arnaldo, 1761, Sumaré, São Paulo - SP</t>
  </si>
  <si>
    <t>-23.54947371903969, -46.68040274038328</t>
  </si>
  <si>
    <t>Nome: Fabrizio Cesarino
Tel.: (11) 3545-3074
E-mail: fabrizio.cesarino@ebc.com.br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</si>
</sst>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"/>
    <numFmt numFmtId="165" formatCode="0.0%"/>
    <numFmt numFmtId="166" formatCode="#,##0_ ;\-#,##0\ "/>
  </numFmts>
  <fonts count="8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Border="0" applyProtection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164" fontId="2" fillId="0" borderId="1" xfId="1" applyNumberFormat="1" applyBorder="1" applyAlignment="1">
      <alignment horizontal="left" vertical="center" wrapText="1"/>
    </xf>
    <xf numFmtId="164" fontId="2" fillId="0" borderId="1" xfId="1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center" vertical="center" wrapText="1" readingOrder="1"/>
    </xf>
    <xf numFmtId="0" fontId="1" fillId="4" borderId="1" xfId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readingOrder="1"/>
    </xf>
    <xf numFmtId="49" fontId="1" fillId="4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4" borderId="1" xfId="1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readingOrder="1"/>
    </xf>
    <xf numFmtId="49" fontId="2" fillId="0" borderId="1" xfId="1" applyNumberForma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 readingOrder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 readingOrder="1"/>
    </xf>
    <xf numFmtId="0" fontId="2" fillId="0" borderId="0" xfId="1" applyAlignment="1">
      <alignment horizontal="left" vertical="center" wrapText="1"/>
    </xf>
    <xf numFmtId="43" fontId="3" fillId="5" borderId="1" xfId="2" applyNumberFormat="1" applyFont="1" applyFill="1" applyBorder="1" applyAlignment="1">
      <alignment horizontal="left" vertical="center" wrapText="1"/>
    </xf>
    <xf numFmtId="44" fontId="3" fillId="5" borderId="1" xfId="3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6" fontId="3" fillId="5" borderId="1" xfId="2" applyNumberFormat="1" applyFont="1" applyFill="1" applyBorder="1" applyAlignment="1">
      <alignment horizontal="left" vertical="center" wrapText="1"/>
    </xf>
    <xf numFmtId="165" fontId="3" fillId="5" borderId="1" xfId="2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1" fontId="3" fillId="0" borderId="1" xfId="2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166" fontId="3" fillId="5" borderId="1" xfId="2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1" fontId="3" fillId="5" borderId="1" xfId="2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8"/>
  <sheetViews>
    <sheetView showGridLines="0" tabSelected="1" zoomScale="90" zoomScaleNormal="90" workbookViewId="0">
      <pane ySplit="3" topLeftCell="A4" activePane="bottomLeft" state="frozen"/>
      <selection pane="bottomLeft" activeCell="D14" sqref="D14"/>
    </sheetView>
  </sheetViews>
  <sheetFormatPr defaultColWidth="9.140625" defaultRowHeight="30" customHeight="1"/>
  <cols>
    <col min="1" max="1" width="15.7109375" style="32" customWidth="1"/>
    <col min="2" max="2" width="15.7109375" style="33" customWidth="1"/>
    <col min="3" max="3" width="20.7109375" style="30" customWidth="1"/>
    <col min="4" max="4" width="38.42578125" style="34" customWidth="1"/>
    <col min="5" max="5" width="49.7109375" style="34" customWidth="1"/>
    <col min="6" max="6" width="20.7109375" style="34" customWidth="1"/>
    <col min="7" max="7" width="30.7109375" style="34" customWidth="1"/>
    <col min="8" max="8" width="15.7109375" style="44" customWidth="1"/>
    <col min="9" max="9" width="50.7109375" style="34" customWidth="1"/>
    <col min="10" max="10" width="15.7109375" style="44" customWidth="1"/>
    <col min="11" max="11" width="30.7109375" style="44" customWidth="1"/>
    <col min="12" max="13" width="15.7109375" style="44" customWidth="1"/>
    <col min="14" max="16" width="30.7109375" style="34" customWidth="1"/>
    <col min="17" max="17" width="40.7109375" style="34" customWidth="1"/>
    <col min="18" max="18" width="30.7109375" style="34" customWidth="1"/>
    <col min="19" max="23" width="20.7109375" style="30" customWidth="1"/>
    <col min="24" max="16384" width="9.140625" style="30"/>
  </cols>
  <sheetData>
    <row r="1" spans="1:23" ht="18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4"/>
    </row>
    <row r="2" spans="1:23" s="9" customFormat="1" ht="18" customHeight="1">
      <c r="A2" s="55" t="s">
        <v>1</v>
      </c>
      <c r="B2" s="55"/>
      <c r="C2" s="55"/>
      <c r="D2" s="55" t="s">
        <v>2</v>
      </c>
      <c r="E2" s="55"/>
      <c r="F2" s="56" t="s">
        <v>3</v>
      </c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  <c r="U2" s="56" t="s">
        <v>4</v>
      </c>
      <c r="V2" s="57"/>
      <c r="W2" s="57"/>
    </row>
    <row r="3" spans="1:23" s="9" customFormat="1" ht="27.95">
      <c r="A3" s="37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0" t="s">
        <v>10</v>
      </c>
      <c r="G3" s="11" t="s">
        <v>11</v>
      </c>
      <c r="H3" s="10" t="s">
        <v>12</v>
      </c>
      <c r="I3" s="11" t="s">
        <v>13</v>
      </c>
      <c r="J3" s="10" t="s">
        <v>12</v>
      </c>
      <c r="K3" s="11" t="s">
        <v>14</v>
      </c>
      <c r="L3" s="10" t="s">
        <v>12</v>
      </c>
      <c r="M3" s="10" t="s">
        <v>15</v>
      </c>
      <c r="N3" s="11" t="s">
        <v>16</v>
      </c>
      <c r="O3" s="11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</row>
    <row r="4" spans="1:23" ht="30" customHeight="1">
      <c r="A4" s="31">
        <v>1</v>
      </c>
      <c r="B4" s="6" t="s">
        <v>26</v>
      </c>
      <c r="C4" s="6" t="s">
        <v>27</v>
      </c>
      <c r="D4" s="1" t="s">
        <v>28</v>
      </c>
      <c r="E4" s="8" t="s">
        <v>29</v>
      </c>
      <c r="F4" s="43">
        <v>1000</v>
      </c>
      <c r="G4" s="45"/>
      <c r="H4" s="43">
        <f>IF(G4="Circuito Metroethernet",10,IF(G4="Circuito Metroethernet com 5G FWA", 5, IF(G4="Porta IP com túnel GRE",1,0)))</f>
        <v>0</v>
      </c>
      <c r="I4" s="35"/>
      <c r="J4" s="46">
        <f>IF(I4="Fibra óptica", 10,IF(I4="Fibra óptica + Enlace de rádio de frequência licenciada",8,IF(I4="Fibra óptica + Rede móvel 4G/5G",6,IF(I4="Enlace de rádio de frequência licenciada",5,IF(I4="Fibra óptica + Satélite",3,IF(I4="Enlace de rádio de frequência licenciada + Satélite",2,IF(I4="Satélite",1,0)))))))</f>
        <v>0</v>
      </c>
      <c r="K4" s="47"/>
      <c r="L4" s="48">
        <f>IF(K4="Sim, em ambas as pontas",5,IF(K4="Sim, apenas na ponta do PoP",3,IF(K4="Sim, apenas na ponta do Campus",2,IF(K4="Não",1,0))))</f>
        <v>0</v>
      </c>
      <c r="M4" s="48">
        <f>SUM(H4,J4,L4)</f>
        <v>0</v>
      </c>
      <c r="N4" s="35"/>
      <c r="O4" s="35"/>
      <c r="P4" s="40"/>
      <c r="Q4" s="41"/>
      <c r="R4" s="40"/>
      <c r="S4" s="41"/>
      <c r="T4" s="41"/>
      <c r="U4" s="36">
        <v>0</v>
      </c>
      <c r="V4" s="36">
        <v>0</v>
      </c>
      <c r="W4" s="35">
        <f>(U4*12)+V4</f>
        <v>0</v>
      </c>
    </row>
    <row r="5" spans="1:23" ht="30" customHeight="1">
      <c r="S5" s="34"/>
      <c r="T5" s="34"/>
    </row>
    <row r="6" spans="1:23" ht="60" customHeight="1">
      <c r="A6" s="49" t="s">
        <v>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18">
        <v>90</v>
      </c>
      <c r="Q6" s="17">
        <v>0.996</v>
      </c>
      <c r="R6" s="18">
        <v>50</v>
      </c>
      <c r="S6" s="19" t="s">
        <v>31</v>
      </c>
      <c r="T6" s="17" t="s">
        <v>32</v>
      </c>
    </row>
    <row r="532" spans="1:1" ht="30" customHeight="1">
      <c r="A532" s="42" t="s">
        <v>33</v>
      </c>
    </row>
    <row r="533" spans="1:1" ht="30" customHeight="1">
      <c r="A533" s="32" t="s">
        <v>34</v>
      </c>
    </row>
    <row r="534" spans="1:1" ht="30" customHeight="1">
      <c r="A534" s="42" t="s">
        <v>35</v>
      </c>
    </row>
    <row r="535" spans="1:1" ht="30" customHeight="1">
      <c r="A535" s="42" t="s">
        <v>36</v>
      </c>
    </row>
    <row r="536" spans="1:1" ht="30" customHeight="1">
      <c r="A536" s="42" t="s">
        <v>37</v>
      </c>
    </row>
    <row r="537" spans="1:1" ht="30" customHeight="1">
      <c r="A537" s="42" t="s">
        <v>38</v>
      </c>
    </row>
    <row r="538" spans="1:1" ht="30" customHeight="1">
      <c r="A538" s="42" t="s">
        <v>39</v>
      </c>
    </row>
    <row r="539" spans="1:1" ht="30" customHeight="1">
      <c r="A539" s="42" t="s">
        <v>40</v>
      </c>
    </row>
    <row r="540" spans="1:1" ht="30" customHeight="1">
      <c r="A540" s="42" t="s">
        <v>41</v>
      </c>
    </row>
    <row r="541" spans="1:1" ht="30" customHeight="1">
      <c r="A541" s="42" t="s">
        <v>42</v>
      </c>
    </row>
    <row r="542" spans="1:1" ht="30" customHeight="1">
      <c r="A542" s="42" t="s">
        <v>43</v>
      </c>
    </row>
    <row r="543" spans="1:1" ht="30" customHeight="1">
      <c r="A543" s="42" t="s">
        <v>44</v>
      </c>
    </row>
    <row r="544" spans="1:1" ht="30" customHeight="1">
      <c r="A544" s="42" t="s">
        <v>45</v>
      </c>
    </row>
    <row r="545" spans="1:1" ht="30" customHeight="1">
      <c r="A545" s="42" t="s">
        <v>46</v>
      </c>
    </row>
    <row r="546" spans="1:1" ht="30" customHeight="1">
      <c r="A546" s="42" t="s">
        <v>47</v>
      </c>
    </row>
    <row r="547" spans="1:1" ht="30" customHeight="1">
      <c r="A547" s="42" t="s">
        <v>48</v>
      </c>
    </row>
    <row r="548" spans="1:1" ht="30" customHeight="1">
      <c r="A548" s="42" t="s">
        <v>49</v>
      </c>
    </row>
  </sheetData>
  <autoFilter ref="A3:U3" xr:uid="{CD43AC81-2875-43F0-9246-6A1A3DF5707C}"/>
  <mergeCells count="6">
    <mergeCell ref="A6:O6"/>
    <mergeCell ref="A1:W1"/>
    <mergeCell ref="A2:C2"/>
    <mergeCell ref="D2:E2"/>
    <mergeCell ref="U2:W2"/>
    <mergeCell ref="F2:T2"/>
  </mergeCells>
  <dataValidations count="4">
    <dataValidation type="list" allowBlank="1" showInputMessage="1" showErrorMessage="1" sqref="N4" xr:uid="{4AB49BDE-0E34-41CF-9E87-C2D18489BDA8}">
      <formula1>$A$542:$A$544</formula1>
    </dataValidation>
    <dataValidation type="list" allowBlank="1" showInputMessage="1" showErrorMessage="1" sqref="G4" xr:uid="{5D054848-2BA2-4EA2-8252-0B3AA4E75797}">
      <formula1>$A$532:$A$534</formula1>
    </dataValidation>
    <dataValidation type="list" allowBlank="1" showInputMessage="1" showErrorMessage="1" sqref="I4" xr:uid="{00000000-0002-0000-0000-000000000000}">
      <formula1>$A$535:$A$541</formula1>
    </dataValidation>
    <dataValidation type="list" allowBlank="1" showInputMessage="1" showErrorMessage="1" sqref="K4" xr:uid="{2188B726-E15C-473A-9D34-B23FC81DF2B6}">
      <formula1>$A$545:$A$548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showGridLines="0" zoomScale="90" zoomScaleNormal="90" workbookViewId="0">
      <pane ySplit="1" topLeftCell="A2" activePane="bottomLeft" state="frozen"/>
      <selection pane="bottomLeft" activeCell="C5" sqref="C5"/>
    </sheetView>
  </sheetViews>
  <sheetFormatPr defaultColWidth="9.140625" defaultRowHeight="70.349999999999994" customHeight="1"/>
  <cols>
    <col min="1" max="1" width="20.7109375" style="5" customWidth="1"/>
    <col min="2" max="2" width="40.7109375" style="5" customWidth="1"/>
    <col min="3" max="3" width="30.7109375" style="28" customWidth="1"/>
    <col min="4" max="4" width="40.7109375" style="5" customWidth="1"/>
    <col min="5" max="5" width="20.7109375" style="5" customWidth="1"/>
    <col min="6" max="16384" width="9.140625" style="5"/>
  </cols>
  <sheetData>
    <row r="1" spans="1:5" ht="30" customHeight="1">
      <c r="A1" s="12" t="s">
        <v>7</v>
      </c>
      <c r="B1" s="13" t="s">
        <v>50</v>
      </c>
      <c r="C1" s="26" t="s">
        <v>51</v>
      </c>
      <c r="D1" s="13" t="s">
        <v>52</v>
      </c>
      <c r="E1" s="12" t="s">
        <v>53</v>
      </c>
    </row>
    <row r="2" spans="1:5" ht="80.099999999999994" customHeight="1">
      <c r="A2" s="2" t="s">
        <v>54</v>
      </c>
      <c r="B2" s="21" t="s">
        <v>55</v>
      </c>
      <c r="C2" s="27" t="s">
        <v>56</v>
      </c>
      <c r="D2" s="3" t="s">
        <v>57</v>
      </c>
      <c r="E2" s="4" t="s">
        <v>58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showGridLines="0" zoomScale="90" zoomScaleNormal="90" workbookViewId="0">
      <pane ySplit="2" topLeftCell="A3" activePane="bottomLeft" state="frozen"/>
      <selection pane="bottomLeft" activeCell="E29" sqref="E29"/>
    </sheetView>
  </sheetViews>
  <sheetFormatPr defaultColWidth="9.140625" defaultRowHeight="12.95"/>
  <cols>
    <col min="1" max="2" width="10.7109375" style="9" customWidth="1"/>
    <col min="3" max="4" width="40.7109375" style="38" customWidth="1"/>
    <col min="5" max="5" width="30.7109375" style="9" customWidth="1"/>
    <col min="6" max="6" width="50.7109375" style="15" customWidth="1"/>
    <col min="7" max="7" width="40.7109375" style="25" customWidth="1"/>
    <col min="8" max="8" width="40.7109375" style="15" customWidth="1"/>
    <col min="9" max="9" width="20.7109375" style="14" customWidth="1"/>
    <col min="10" max="10" width="50.7109375" style="15" customWidth="1"/>
    <col min="11" max="11" width="30.7109375" style="25" customWidth="1"/>
    <col min="12" max="12" width="50.7109375" style="15" customWidth="1"/>
    <col min="13" max="13" width="20.7109375" style="39" customWidth="1"/>
    <col min="14" max="16384" width="9.140625" style="9"/>
  </cols>
  <sheetData>
    <row r="1" spans="1:13" ht="29.25" customHeight="1">
      <c r="A1" s="59" t="s">
        <v>59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30" customHeight="1">
      <c r="A2" s="12" t="s">
        <v>60</v>
      </c>
      <c r="B2" s="12" t="s">
        <v>6</v>
      </c>
      <c r="C2" s="13" t="s">
        <v>8</v>
      </c>
      <c r="D2" s="13" t="s">
        <v>9</v>
      </c>
      <c r="E2" s="12" t="s">
        <v>61</v>
      </c>
      <c r="F2" s="20" t="s">
        <v>62</v>
      </c>
      <c r="G2" s="23" t="s">
        <v>63</v>
      </c>
      <c r="H2" s="13" t="s">
        <v>64</v>
      </c>
      <c r="I2" s="12" t="s">
        <v>7</v>
      </c>
      <c r="J2" s="13" t="s">
        <v>50</v>
      </c>
      <c r="K2" s="26" t="s">
        <v>51</v>
      </c>
      <c r="L2" s="13" t="s">
        <v>52</v>
      </c>
      <c r="M2" s="12" t="s">
        <v>53</v>
      </c>
    </row>
    <row r="3" spans="1:13" ht="35.25">
      <c r="A3" s="16">
        <v>1</v>
      </c>
      <c r="B3" s="22" t="s">
        <v>26</v>
      </c>
      <c r="C3" s="1" t="s">
        <v>28</v>
      </c>
      <c r="D3" s="8" t="s">
        <v>29</v>
      </c>
      <c r="E3" s="60">
        <v>1000</v>
      </c>
      <c r="F3" s="7" t="s">
        <v>65</v>
      </c>
      <c r="G3" s="24" t="s">
        <v>66</v>
      </c>
      <c r="H3" s="7" t="s">
        <v>67</v>
      </c>
      <c r="I3" s="6" t="s">
        <v>27</v>
      </c>
      <c r="J3" s="3" t="str">
        <f>VLOOKUP(I3,'Endereços Ponta A'!$A$2:$E$2,2,TRUE)</f>
        <v>NIC.br
Avenida João Dias, 3163, Santo Amaro, São Paulo, SP
CEP.: 04723-003</v>
      </c>
      <c r="K3" s="29" t="str">
        <f>VLOOKUP(I3,'Endereços Ponta A'!$A$2:$E$2,3,TRUE)</f>
        <v>-23.645191,-46.7306499</v>
      </c>
      <c r="L3" s="3" t="str">
        <f>VLOOKUP(I3,'Endereços Ponta A'!$A$2:$E$2,4,TRUE)</f>
        <v>Nome: Rogério Herrera Mendonca
E-mail: rogerio@pop-sp.rnp.br
Tel.: (11) 3091-8901</v>
      </c>
      <c r="M3" s="4" t="str">
        <f>VLOOKUP(I3,'Endereços Ponta A'!$A$2:$E$2,5,TRUE)</f>
        <v>não informado</v>
      </c>
    </row>
    <row r="4" spans="1:13" ht="12.75"/>
    <row r="5" spans="1:13" ht="12.75"/>
    <row r="6" spans="1:13" ht="12.75"/>
    <row r="7" spans="1:13" ht="12.75"/>
    <row r="8" spans="1:13" ht="12.75"/>
    <row r="9" spans="1:13" ht="12.75"/>
    <row r="10" spans="1:13" ht="12.75"/>
  </sheetData>
  <autoFilter ref="A2:M2" xr:uid="{4930A2CB-9302-461B-9386-2E0CCB0F0651}"/>
  <mergeCells count="1">
    <mergeCell ref="A1:M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FE40DBF067FF488038228CE98A93E2" ma:contentTypeVersion="18" ma:contentTypeDescription="Crie um novo documento." ma:contentTypeScope="" ma:versionID="9fb2cbc548016a4d731fc5afa1bba4b3">
  <xsd:schema xmlns:xsd="http://www.w3.org/2001/XMLSchema" xmlns:xs="http://www.w3.org/2001/XMLSchema" xmlns:p="http://schemas.microsoft.com/office/2006/metadata/properties" xmlns:ns2="d390a96d-db97-45e6-b709-fd37e83b62fb" xmlns:ns3="7d7f5f5d-fe7e-4cac-9b01-1bcee1fc4576" targetNamespace="http://schemas.microsoft.com/office/2006/metadata/properties" ma:root="true" ma:fieldsID="1ad9b0454257f435607f84e6fea5c37c" ns2:_="" ns3:_="">
    <xsd:import namespace="d390a96d-db97-45e6-b709-fd37e83b62fb"/>
    <xsd:import namespace="7d7f5f5d-fe7e-4cac-9b01-1bcee1fc45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0a96d-db97-45e6-b709-fd37e83b6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c6d6704-c1be-48d0-823f-e0f8bcbfaa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f5f5d-fe7e-4cac-9b01-1bcee1fc4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811b23-b01e-4c3c-983c-f6819dbeee91}" ma:internalName="TaxCatchAll" ma:showField="CatchAllData" ma:web="7d7f5f5d-fe7e-4cac-9b01-1bcee1fc45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0a96d-db97-45e6-b709-fd37e83b62fb">
      <Terms xmlns="http://schemas.microsoft.com/office/infopath/2007/PartnerControls"/>
    </lcf76f155ced4ddcb4097134ff3c332f>
    <TaxCatchAll xmlns="7d7f5f5d-fe7e-4cac-9b01-1bcee1fc4576" xsi:nil="true"/>
    <SharedWithUsers xmlns="7d7f5f5d-fe7e-4cac-9b01-1bcee1fc4576">
      <UserInfo>
        <DisplayName>César Augusto Borges Fraga</DisplayName>
        <AccountId>12</AccountId>
        <AccountType/>
      </UserInfo>
      <UserInfo>
        <DisplayName>Alexander Pereira Victorino</DisplayName>
        <AccountId>72</AccountId>
        <AccountType/>
      </UserInfo>
    </SharedWithUsers>
    <_Flow_SignoffStatus xmlns="d390a96d-db97-45e6-b709-fd37e83b62fb" xsi:nil="true"/>
  </documentManagement>
</p:properties>
</file>

<file path=customXml/itemProps1.xml><?xml version="1.0" encoding="utf-8"?>
<ds:datastoreItem xmlns:ds="http://schemas.openxmlformats.org/officeDocument/2006/customXml" ds:itemID="{52AAB04C-1CAE-4C8C-9743-847C4309A91D}"/>
</file>

<file path=customXml/itemProps2.xml><?xml version="1.0" encoding="utf-8"?>
<ds:datastoreItem xmlns:ds="http://schemas.openxmlformats.org/officeDocument/2006/customXml" ds:itemID="{01B027EF-9E5C-4DB9-986E-3A135589B801}"/>
</file>

<file path=customXml/itemProps3.xml><?xml version="1.0" encoding="utf-8"?>
<ds:datastoreItem xmlns:ds="http://schemas.openxmlformats.org/officeDocument/2006/customXml" ds:itemID="{3C7F49C3-1B0B-408D-BE04-D136C9DC1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Rebecca Morena Muniz Paulo</cp:lastModifiedBy>
  <cp:revision/>
  <dcterms:created xsi:type="dcterms:W3CDTF">2006-09-16T00:00:00Z</dcterms:created>
  <dcterms:modified xsi:type="dcterms:W3CDTF">2025-06-25T12:04:48Z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0x010100F3FE40DBF067FF488038228CE98A93E2</vt:lpwstr>
  </property>
  <property fmtid="{D5CDD505-2E9C-101B-9397-08002B2CF9AE}" pid="3" name="MediaServiceImageTags">
    <vt:lpwstr/>
  </property>
</Properties>
</file>